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国道G205兴宁市径南段" sheetId="2" r:id="rId1"/>
  </sheets>
  <definedNames>
    <definedName name="_xlnm.Print_Area" localSheetId="0">国道G205兴宁市径南段!$A$1:$E$19</definedName>
    <definedName name="_xlnm.Print_Titles" localSheetId="0">国道G205兴宁市径南段!$3:$4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<sst xmlns="http://schemas.openxmlformats.org/spreadsheetml/2006/main" count="34" uniqueCount="30">
  <si>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附件</t>
  </si>
  <si>
    <t>国道G205兴宁市径南段灾毁恢复重建工程方案设计概算审查表</t>
  </si>
  <si>
    <t>项</t>
  </si>
  <si>
    <t>工程或费用名称</t>
  </si>
  <si>
    <t>方案设计</t>
  </si>
  <si>
    <t>审查意见</t>
  </si>
  <si>
    <t>增（＋）减（－）金额（万元）</t>
  </si>
  <si>
    <t>概算（万元）</t>
  </si>
  <si>
    <t>第一部分 建筑安装工程费</t>
  </si>
  <si>
    <t>一</t>
  </si>
  <si>
    <t>临时工程</t>
  </si>
  <si>
    <t>二</t>
  </si>
  <si>
    <t>路基工程</t>
  </si>
  <si>
    <t>三</t>
  </si>
  <si>
    <t>路面工程</t>
  </si>
  <si>
    <t>七</t>
  </si>
  <si>
    <t>交通工程及沿线设施</t>
  </si>
  <si>
    <t>九</t>
  </si>
  <si>
    <t>其他工程</t>
  </si>
  <si>
    <t>十</t>
  </si>
  <si>
    <t>专项费用</t>
  </si>
  <si>
    <r>
      <rPr>
        <b/>
        <sz val="12"/>
        <color rgb="FF000000"/>
        <rFont val="仿宋_GB2312"/>
        <charset val="134"/>
      </rPr>
      <t>第二部分 土地使用及拆</t>
    </r>
    <r>
      <rPr>
        <b/>
        <sz val="12"/>
        <color rgb="FF000000"/>
        <rFont val="宋体"/>
        <charset val="134"/>
      </rPr>
      <t>迁补偿费</t>
    </r>
  </si>
  <si>
    <t>第三部分 工程建设其他费用</t>
  </si>
  <si>
    <t>建设项目管理费</t>
  </si>
  <si>
    <t>建设项目前期工作费</t>
  </si>
  <si>
    <t>工程保通管理费</t>
  </si>
  <si>
    <t>八</t>
  </si>
  <si>
    <t>工程保险费</t>
  </si>
  <si>
    <t>第四部分 预备费</t>
  </si>
  <si>
    <t>公路基本造价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</si>
</sst>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2"/>
      <color rgb="FF000000"/>
      <name val="宋体"/>
      <charset val="134"/>
    </font>
    <font>
      <sz val="12"/>
      <color rgb="FF000000"/>
      <name val="黑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0"/>
      <color rgb="FF000000"/>
      <name val="Arial"/>
      <charset val="134"/>
    </font>
    <font>
      <sz val="14"/>
      <color rgb="FF000000"/>
      <name val="黑体"/>
      <charset val="134"/>
    </font>
    <font>
      <sz val="16"/>
      <color rgb="FF000000"/>
      <name val="宋体"/>
      <charset val="134"/>
    </font>
    <font>
      <sz val="16"/>
      <color theme="1"/>
      <name val="方正小标宋简体"/>
      <charset val="134"/>
    </font>
    <font>
      <b/>
      <sz val="12"/>
      <color indexed="8"/>
      <name val="黑体"/>
      <charset val="134"/>
    </font>
    <font>
      <sz val="10"/>
      <color rgb="FF000000"/>
      <name val="仿宋_GB2312"/>
      <charset val="134"/>
    </font>
    <font>
      <sz val="9"/>
      <color indexed="8"/>
      <name val="宋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b/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vertical="top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top"/>
    </xf>
    <xf numFmtId="176" fontId="6" fillId="0" borderId="0" xfId="0" applyNumberFormat="1" applyFont="1" applyFill="1" applyAlignment="1">
      <alignment vertical="top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176" fontId="7" fillId="2" borderId="0" xfId="0" applyNumberFormat="1" applyFont="1" applyFill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shrinkToFi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176" fontId="11" fillId="0" borderId="0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6">
    <open main="86" threadCnt="1"/>
    <sheetInfos>
      <sheetInfo cellCmpFml="6" sheetStid="2">
        <open main="2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9"/>
  <sheetViews>
    <sheetView tabSelected="1" workbookViewId="0">
      <selection activeCell="H5" sqref="H5"/>
    </sheetView>
  </sheetViews>
  <sheetFormatPr defaultColWidth="9" defaultRowHeight="14.25"/>
  <cols>
    <col min="1" max="1" width="9.5" style="5" customWidth="1"/>
    <col min="2" max="2" width="34.25" style="6" customWidth="1"/>
    <col min="3" max="3" width="15.125" style="7" customWidth="1"/>
    <col min="4" max="4" width="16.875" style="7" customWidth="1"/>
    <col min="5" max="5" width="18.25" style="7" customWidth="1"/>
    <col min="8" max="11" width="9" customWidth="1"/>
    <col min="13" max="13" width="10.5" customWidth="1"/>
  </cols>
  <sheetData>
    <row r="1" s="1" customFormat="1" ht="24.95" customHeight="1" spans="1:5">
      <c r="A1" s="8" t="s">
        <v>0</v>
      </c>
      <c r="B1" s="9"/>
      <c r="C1" s="10"/>
      <c r="D1" s="10"/>
      <c r="E1" s="10"/>
    </row>
    <row r="2" s="1" customFormat="1" ht="35.1" customHeight="1" spans="1:5">
      <c r="A2" s="11" t="s">
        <v>1</v>
      </c>
      <c r="B2" s="12"/>
      <c r="C2" s="13"/>
      <c r="D2" s="13"/>
      <c r="E2" s="13"/>
    </row>
    <row r="3" s="2" customFormat="1" ht="24.95" customHeight="1" spans="1:5">
      <c r="A3" s="14" t="s">
        <v>2</v>
      </c>
      <c r="B3" s="14" t="s">
        <v>3</v>
      </c>
      <c r="C3" s="14" t="s">
        <v>4</v>
      </c>
      <c r="D3" s="14" t="s">
        <v>5</v>
      </c>
      <c r="E3" s="21" t="s">
        <v>6</v>
      </c>
    </row>
    <row r="4" s="2" customFormat="1" ht="24.95" customHeight="1" spans="1:8">
      <c r="A4" s="14"/>
      <c r="B4" s="14"/>
      <c r="C4" s="14" t="s">
        <v>7</v>
      </c>
      <c r="D4" s="14" t="s">
        <v>7</v>
      </c>
      <c r="E4" s="21"/>
      <c r="H4" s="22"/>
    </row>
    <row r="5" s="3" customFormat="1" ht="25" customHeight="1" spans="1:13">
      <c r="A5" s="15"/>
      <c r="B5" s="15" t="s">
        <v>8</v>
      </c>
      <c r="C5" s="16">
        <f>416.6943-0.004</f>
        <v>416.6903</v>
      </c>
      <c r="D5" s="16">
        <v>342.6524</v>
      </c>
      <c r="E5" s="16">
        <f t="shared" ref="E5:E12" si="0">D5-C5</f>
        <v>-74.0379</v>
      </c>
      <c r="H5" s="4"/>
      <c r="I5" s="4"/>
      <c r="K5" s="4"/>
      <c r="M5" s="23"/>
    </row>
    <row r="6" s="4" customFormat="1" ht="25" customHeight="1" spans="1:5">
      <c r="A6" s="17" t="s">
        <v>9</v>
      </c>
      <c r="B6" s="18" t="s">
        <v>10</v>
      </c>
      <c r="C6" s="18">
        <v>37.5867</v>
      </c>
      <c r="D6" s="18">
        <v>34.2391</v>
      </c>
      <c r="E6" s="18">
        <f t="shared" si="0"/>
        <v>-3.3476</v>
      </c>
    </row>
    <row r="7" s="4" customFormat="1" ht="25" customHeight="1" spans="1:5">
      <c r="A7" s="17" t="s">
        <v>11</v>
      </c>
      <c r="B7" s="18" t="s">
        <v>12</v>
      </c>
      <c r="C7" s="18">
        <v>312.5977</v>
      </c>
      <c r="D7" s="18">
        <v>291.3008</v>
      </c>
      <c r="E7" s="18">
        <f t="shared" si="0"/>
        <v>-21.2969</v>
      </c>
    </row>
    <row r="8" s="4" customFormat="1" ht="25" customHeight="1" spans="1:5">
      <c r="A8" s="17" t="s">
        <v>13</v>
      </c>
      <c r="B8" s="18" t="s">
        <v>14</v>
      </c>
      <c r="C8" s="18">
        <v>18.7501</v>
      </c>
      <c r="D8" s="18">
        <v>0</v>
      </c>
      <c r="E8" s="18">
        <f t="shared" si="0"/>
        <v>-18.7501</v>
      </c>
    </row>
    <row r="9" s="4" customFormat="1" ht="25" customHeight="1" spans="1:5">
      <c r="A9" s="17" t="s">
        <v>15</v>
      </c>
      <c r="B9" s="18" t="s">
        <v>16</v>
      </c>
      <c r="C9" s="18">
        <v>1.0725</v>
      </c>
      <c r="D9" s="18">
        <v>1.0504</v>
      </c>
      <c r="E9" s="18">
        <f t="shared" si="0"/>
        <v>-0.0221</v>
      </c>
    </row>
    <row r="10" s="4" customFormat="1" ht="25" customHeight="1" spans="1:5">
      <c r="A10" s="17" t="s">
        <v>17</v>
      </c>
      <c r="B10" s="18" t="s">
        <v>18</v>
      </c>
      <c r="C10" s="18">
        <v>21.8405</v>
      </c>
      <c r="D10" s="18">
        <v>2.6423</v>
      </c>
      <c r="E10" s="18">
        <f t="shared" si="0"/>
        <v>-19.1982</v>
      </c>
    </row>
    <row r="11" s="4" customFormat="1" ht="25" customHeight="1" spans="1:5">
      <c r="A11" s="17" t="s">
        <v>19</v>
      </c>
      <c r="B11" s="18" t="s">
        <v>20</v>
      </c>
      <c r="C11" s="18">
        <v>24.8468</v>
      </c>
      <c r="D11" s="18">
        <v>13.4198</v>
      </c>
      <c r="E11" s="18">
        <f t="shared" si="0"/>
        <v>-11.427</v>
      </c>
    </row>
    <row r="12" s="4" customFormat="1" ht="25" customHeight="1" spans="1:5">
      <c r="A12" s="19"/>
      <c r="B12" s="15" t="s">
        <v>21</v>
      </c>
      <c r="C12" s="16">
        <v>27.4115</v>
      </c>
      <c r="D12" s="16">
        <v>8.3315</v>
      </c>
      <c r="E12" s="16">
        <f t="shared" si="0"/>
        <v>-19.08</v>
      </c>
    </row>
    <row r="13" s="4" customFormat="1" ht="25" customHeight="1" spans="1:5">
      <c r="A13" s="20"/>
      <c r="B13" s="15" t="s">
        <v>22</v>
      </c>
      <c r="C13" s="16">
        <f>54.204+0.001</f>
        <v>54.205</v>
      </c>
      <c r="D13" s="16">
        <f>36.7849+0.0001</f>
        <v>36.785</v>
      </c>
      <c r="E13" s="16">
        <f>D13-C13-0.002</f>
        <v>-17.422</v>
      </c>
    </row>
    <row r="14" s="3" customFormat="1" ht="25" customHeight="1" spans="1:9">
      <c r="A14" s="18" t="s">
        <v>9</v>
      </c>
      <c r="B14" s="18" t="s">
        <v>23</v>
      </c>
      <c r="C14" s="18">
        <v>33.1176</v>
      </c>
      <c r="D14" s="18">
        <v>18.9023</v>
      </c>
      <c r="E14" s="18">
        <f t="shared" ref="E14:E19" si="1">D14-C14</f>
        <v>-14.2153</v>
      </c>
      <c r="H14" s="4"/>
      <c r="I14" s="4"/>
    </row>
    <row r="15" s="3" customFormat="1" ht="25" customHeight="1" spans="1:9">
      <c r="A15" s="18" t="s">
        <v>13</v>
      </c>
      <c r="B15" s="18" t="s">
        <v>24</v>
      </c>
      <c r="C15" s="18">
        <v>17.4196</v>
      </c>
      <c r="D15" s="18">
        <v>14.512</v>
      </c>
      <c r="E15" s="18">
        <f t="shared" si="1"/>
        <v>-2.9076</v>
      </c>
      <c r="H15" s="4"/>
      <c r="I15" s="4"/>
    </row>
    <row r="16" s="3" customFormat="1" ht="25" customHeight="1" spans="1:9">
      <c r="A16" s="18" t="s">
        <v>15</v>
      </c>
      <c r="B16" s="18" t="s">
        <v>25</v>
      </c>
      <c r="C16" s="18">
        <v>2</v>
      </c>
      <c r="D16" s="18">
        <v>2</v>
      </c>
      <c r="E16" s="18">
        <f t="shared" si="1"/>
        <v>0</v>
      </c>
      <c r="H16" s="4"/>
      <c r="I16" s="4"/>
    </row>
    <row r="17" s="3" customFormat="1" ht="25" customHeight="1" spans="1:9">
      <c r="A17" s="18" t="s">
        <v>26</v>
      </c>
      <c r="B17" s="18" t="s">
        <v>27</v>
      </c>
      <c r="C17" s="18">
        <v>1.6668</v>
      </c>
      <c r="D17" s="18">
        <v>1.3706</v>
      </c>
      <c r="E17" s="18">
        <f t="shared" si="1"/>
        <v>-0.2962</v>
      </c>
      <c r="H17" s="4"/>
      <c r="I17" s="4"/>
    </row>
    <row r="18" s="3" customFormat="1" ht="25" customHeight="1" spans="1:9">
      <c r="A18" s="20"/>
      <c r="B18" s="15" t="s">
        <v>28</v>
      </c>
      <c r="C18" s="16">
        <v>24.9155</v>
      </c>
      <c r="D18" s="16">
        <v>0</v>
      </c>
      <c r="E18" s="16">
        <f t="shared" si="1"/>
        <v>-24.9155</v>
      </c>
      <c r="H18" s="4"/>
      <c r="I18" s="4"/>
    </row>
    <row r="19" s="4" customFormat="1" ht="25" customHeight="1" spans="1:5">
      <c r="A19" s="20"/>
      <c r="B19" s="15" t="s">
        <v>29</v>
      </c>
      <c r="C19" s="16">
        <v>523.2253</v>
      </c>
      <c r="D19" s="16">
        <v>387.7688</v>
      </c>
      <c r="E19" s="16">
        <f t="shared" si="1"/>
        <v>-135.4565</v>
      </c>
    </row>
  </sheetData>
  <sheetProtection formatCells="0" insertHyperlinks="0" autoFilter="0"/>
  <mergeCells count="4">
    <mergeCell ref="A2:E2"/>
    <mergeCell ref="A3:A4"/>
    <mergeCell ref="B3:B4"/>
    <mergeCell ref="E3:E4"/>
  </mergeCells>
  <printOptions horizontalCentered="1"/>
  <pageMargins left="0.590277777777778" right="0.590277777777778" top="0.747916666666667" bottom="0.747916666666667" header="0.314583333333333" footer="0.314583333333333"/>
  <pageSetup paperSize="9" scale="90" fitToHeight="0" orientation="portrait" useFirstPageNumber="1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WWO_wpscloud_20250326182429-11448cd808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国道G205兴宁市径南段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小牛</cp:lastModifiedBy>
  <dcterms:created xsi:type="dcterms:W3CDTF">2022-09-15T01:42:00Z</dcterms:created>
  <cp:lastPrinted>2025-05-15T00:20:00Z</cp:lastPrinted>
  <dcterms:modified xsi:type="dcterms:W3CDTF">2025-12-29T18:12:00Z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29A77010336545DCA8EA8734925CB434_13</vt:lpwstr>
  </property>
  <property fmtid="{D5CDD505-2E9C-101B-9397-08002B2CF9AE}" pid="3" name="KSOProductBuildVer">
    <vt:lpwstr>2052-0.0.0.0</vt:lpwstr>
  </property>
  <property fmtid="{D5CDD505-2E9C-101B-9397-08002B2CF9AE}" pid="4" name="CalculationRule">
    <vt:i4>0</vt:i4>
  </property>
</Properties>
</file>