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00"/>
  </bookViews>
  <sheets>
    <sheet name="国道G355线丰顺盐坪至大坪段" sheetId="2" r:id="rId1"/>
  </sheets>
  <definedNames>
    <definedName name="_xlnm.Print_Titles" localSheetId="0">国道G355线丰顺盐坪至大坪段!$3:$4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<sst xmlns="http://schemas.openxmlformats.org/spreadsheetml/2006/main" count="38" uniqueCount="33">
  <si>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附件</t>
  </si>
  <si>
    <t>国道G355线丰顺盐坪至大坪段路面预防养护及功能性修复工程
方案设计概算审查表</t>
  </si>
  <si>
    <t>项</t>
  </si>
  <si>
    <t>工程或费用名称</t>
  </si>
  <si>
    <t>方案设计</t>
  </si>
  <si>
    <t>审查意见</t>
  </si>
  <si>
    <t>增（＋）减（－）金额（万元）</t>
  </si>
  <si>
    <t>概算（万元）</t>
  </si>
  <si>
    <t>第一部分 建筑安装工程费</t>
  </si>
  <si>
    <t>一</t>
  </si>
  <si>
    <t>临时工程</t>
  </si>
  <si>
    <t>二</t>
  </si>
  <si>
    <t>路基工程</t>
  </si>
  <si>
    <t>三</t>
  </si>
  <si>
    <t>路面工程</t>
  </si>
  <si>
    <t>四</t>
  </si>
  <si>
    <t>桥梁涵洞工程</t>
  </si>
  <si>
    <t>六</t>
  </si>
  <si>
    <t>交叉工程</t>
  </si>
  <si>
    <t>七</t>
  </si>
  <si>
    <t>交通工程及沿线设施</t>
  </si>
  <si>
    <t>十</t>
  </si>
  <si>
    <t>专项费用</t>
  </si>
  <si>
    <t>第二部分 土地使用及拆迁补偿费</t>
  </si>
  <si>
    <t>土地使用费</t>
  </si>
  <si>
    <t>第三部分 工程建设其他费用</t>
  </si>
  <si>
    <t>建设项目管理费</t>
  </si>
  <si>
    <t>建设项目前期工作费</t>
  </si>
  <si>
    <t>工程保通管理费</t>
  </si>
  <si>
    <t>八</t>
  </si>
  <si>
    <t>工程保险费</t>
  </si>
  <si>
    <t>第四部分 预备费</t>
  </si>
  <si>
    <t>公路基本造价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</si>
</sst>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  <numFmt numFmtId="178" formatCode="0.00_ "/>
    <numFmt numFmtId="179" formatCode="0.0000_ "/>
  </numFmts>
  <fonts count="34">
    <font>
      <sz val="12"/>
      <color rgb="FF000000"/>
      <name val="宋体"/>
      <charset val="134"/>
    </font>
    <font>
      <sz val="12"/>
      <color rgb="FF000000"/>
      <name val="黑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0"/>
      <color rgb="FF000000"/>
      <name val="Arial"/>
      <charset val="134"/>
    </font>
    <font>
      <sz val="14"/>
      <color rgb="FF000000"/>
      <name val="黑体"/>
      <charset val="134"/>
    </font>
    <font>
      <sz val="16"/>
      <color rgb="FF000000"/>
      <name val="宋体"/>
      <charset val="134"/>
    </font>
    <font>
      <sz val="16"/>
      <color theme="1"/>
      <name val="方正小标宋简体"/>
      <charset val="134"/>
    </font>
    <font>
      <b/>
      <sz val="12"/>
      <color indexed="8"/>
      <name val="黑体"/>
      <charset val="134"/>
    </font>
    <font>
      <b/>
      <sz val="12"/>
      <name val="仿宋_GB2312"/>
      <charset val="134"/>
    </font>
    <font>
      <sz val="10"/>
      <name val="仿宋_GB2312"/>
      <charset val="134"/>
    </font>
    <font>
      <sz val="12"/>
      <name val="仿宋_GB2312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top"/>
    </xf>
    <xf numFmtId="176" fontId="4" fillId="0" borderId="0" xfId="0" applyNumberFormat="1" applyFont="1" applyAlignment="1">
      <alignment vertical="top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176" fontId="6" fillId="0" borderId="0" xfId="0" applyNumberFormat="1" applyFont="1" applyAlignment="1">
      <alignment horizontal="center" vertical="top"/>
    </xf>
    <xf numFmtId="177" fontId="6" fillId="0" borderId="0" xfId="0" applyNumberFormat="1" applyFont="1" applyAlignment="1">
      <alignment vertical="top"/>
    </xf>
    <xf numFmtId="0" fontId="7" fillId="2" borderId="0" xfId="0" applyFont="1" applyFill="1" applyAlignment="1">
      <alignment horizontal="center" vertical="center" wrapText="1"/>
    </xf>
    <xf numFmtId="178" fontId="8" fillId="0" borderId="1" xfId="0" applyNumberFormat="1" applyFont="1" applyBorder="1" applyAlignment="1">
      <alignment horizontal="center" vertical="center"/>
    </xf>
    <xf numFmtId="178" fontId="8" fillId="0" borderId="2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178" fontId="8" fillId="0" borderId="3" xfId="0" applyNumberFormat="1" applyFont="1" applyBorder="1" applyAlignment="1">
      <alignment horizontal="center" vertical="center"/>
    </xf>
    <xf numFmtId="178" fontId="8" fillId="0" borderId="4" xfId="0" applyNumberFormat="1" applyFont="1" applyBorder="1" applyAlignment="1">
      <alignment horizontal="center" vertical="center"/>
    </xf>
    <xf numFmtId="176" fontId="8" fillId="0" borderId="4" xfId="0" applyNumberFormat="1" applyFont="1" applyBorder="1" applyAlignment="1">
      <alignment horizontal="center" vertical="center"/>
    </xf>
    <xf numFmtId="177" fontId="8" fillId="0" borderId="4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177" fontId="9" fillId="0" borderId="4" xfId="0" applyNumberFormat="1" applyFont="1" applyBorder="1" applyAlignment="1">
      <alignment horizontal="center" vertical="center"/>
    </xf>
    <xf numFmtId="179" fontId="10" fillId="0" borderId="3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 wrapText="1"/>
    </xf>
    <xf numFmtId="177" fontId="9" fillId="0" borderId="6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178" fontId="8" fillId="0" borderId="7" xfId="0" applyNumberFormat="1" applyFont="1" applyBorder="1" applyAlignment="1">
      <alignment horizontal="center" vertical="center" wrapText="1"/>
    </xf>
    <xf numFmtId="178" fontId="8" fillId="0" borderId="8" xfId="0" applyNumberFormat="1" applyFont="1" applyBorder="1" applyAlignment="1">
      <alignment horizontal="center" vertical="center" wrapText="1"/>
    </xf>
    <xf numFmtId="176" fontId="9" fillId="0" borderId="4" xfId="0" applyNumberFormat="1" applyFont="1" applyBorder="1" applyAlignment="1">
      <alignment horizontal="center" vertical="center" wrapText="1"/>
    </xf>
    <xf numFmtId="178" fontId="9" fillId="0" borderId="4" xfId="0" applyNumberFormat="1" applyFont="1" applyBorder="1" applyAlignment="1">
      <alignment horizontal="center" vertical="center"/>
    </xf>
    <xf numFmtId="178" fontId="9" fillId="0" borderId="8" xfId="0" applyNumberFormat="1" applyFont="1" applyBorder="1" applyAlignment="1">
      <alignment horizontal="center" vertical="center"/>
    </xf>
    <xf numFmtId="176" fontId="11" fillId="0" borderId="4" xfId="0" applyNumberFormat="1" applyFont="1" applyBorder="1" applyAlignment="1">
      <alignment horizontal="center" vertical="center"/>
    </xf>
    <xf numFmtId="178" fontId="11" fillId="0" borderId="4" xfId="0" applyNumberFormat="1" applyFont="1" applyBorder="1" applyAlignment="1">
      <alignment horizontal="center" vertical="center"/>
    </xf>
    <xf numFmtId="178" fontId="11" fillId="0" borderId="8" xfId="0" applyNumberFormat="1" applyFont="1" applyBorder="1" applyAlignment="1">
      <alignment horizontal="center" vertical="center"/>
    </xf>
    <xf numFmtId="176" fontId="9" fillId="0" borderId="9" xfId="0" applyNumberFormat="1" applyFont="1" applyBorder="1" applyAlignment="1">
      <alignment horizontal="center" vertical="center"/>
    </xf>
    <xf numFmtId="178" fontId="9" fillId="0" borderId="10" xfId="0" applyNumberFormat="1" applyFont="1" applyBorder="1" applyAlignment="1">
      <alignment horizontal="center" vertical="center"/>
    </xf>
    <xf numFmtId="178" fontId="9" fillId="0" borderId="11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10">
    <open main="84" threadCnt="1"/>
    <sheetInfos>
      <sheetInfo cellCmpFml="10" sheetStid="2">
        <open main="2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tabSelected="1" workbookViewId="0">
      <selection activeCell="F5" sqref="F5"/>
    </sheetView>
  </sheetViews>
  <sheetFormatPr defaultColWidth="9" defaultRowHeight="14.25"/>
  <cols>
    <col min="1" max="1" width="9.5" style="4" customWidth="1"/>
    <col min="2" max="2" width="34.2" style="5" customWidth="1"/>
    <col min="3" max="3" width="14.2" style="6" hidden="1" customWidth="1"/>
    <col min="4" max="4" width="15.1" style="7" customWidth="1"/>
    <col min="5" max="5" width="15.1" style="8" hidden="1" customWidth="1"/>
    <col min="6" max="6" width="16.9" style="4" customWidth="1"/>
    <col min="7" max="7" width="18.2" style="4" customWidth="1"/>
    <col min="9" max="10" width="10.2" customWidth="1"/>
  </cols>
  <sheetData>
    <row r="1" ht="24.9" customHeight="1" spans="1:7">
      <c r="A1" s="9" t="s">
        <v>0</v>
      </c>
      <c r="B1" s="10"/>
      <c r="C1" s="11"/>
      <c r="D1" s="12"/>
      <c r="E1" s="35"/>
      <c r="F1" s="36"/>
      <c r="G1" s="36"/>
    </row>
    <row r="2" ht="48.75" customHeight="1" spans="1:7">
      <c r="A2" s="13" t="s">
        <v>1</v>
      </c>
      <c r="B2" s="13"/>
      <c r="C2" s="13"/>
      <c r="D2" s="13"/>
      <c r="E2" s="13"/>
      <c r="F2" s="13"/>
      <c r="G2" s="13"/>
    </row>
    <row r="3" s="1" customFormat="1" ht="24.9" customHeight="1" spans="1:7">
      <c r="A3" s="14" t="s">
        <v>2</v>
      </c>
      <c r="B3" s="15" t="s">
        <v>3</v>
      </c>
      <c r="C3" s="16"/>
      <c r="D3" s="17" t="s">
        <v>4</v>
      </c>
      <c r="E3" s="16"/>
      <c r="F3" s="15" t="s">
        <v>5</v>
      </c>
      <c r="G3" s="37" t="s">
        <v>6</v>
      </c>
    </row>
    <row r="4" s="1" customFormat="1" ht="24.9" customHeight="1" spans="1:7">
      <c r="A4" s="18"/>
      <c r="B4" s="19"/>
      <c r="C4" s="20"/>
      <c r="D4" s="21" t="s">
        <v>7</v>
      </c>
      <c r="E4" s="20"/>
      <c r="F4" s="19" t="s">
        <v>7</v>
      </c>
      <c r="G4" s="38"/>
    </row>
    <row r="5" s="2" customFormat="1" ht="24.9" customHeight="1" spans="1:7">
      <c r="A5" s="22"/>
      <c r="B5" s="23" t="s">
        <v>8</v>
      </c>
      <c r="C5" s="24">
        <v>10911427</v>
      </c>
      <c r="D5" s="25">
        <f>C5/10000</f>
        <v>1091.1427</v>
      </c>
      <c r="E5" s="39">
        <f>SUM(E6:E12)</f>
        <v>10462530</v>
      </c>
      <c r="F5" s="40">
        <f>E5/10000</f>
        <v>1046.253</v>
      </c>
      <c r="G5" s="41">
        <f>F5-D5</f>
        <v>-44.8897000000002</v>
      </c>
    </row>
    <row r="6" s="3" customFormat="1" ht="20.1" customHeight="1" spans="1:13">
      <c r="A6" s="26" t="s">
        <v>9</v>
      </c>
      <c r="B6" s="27" t="s">
        <v>10</v>
      </c>
      <c r="C6" s="28">
        <v>202375</v>
      </c>
      <c r="D6" s="29">
        <f t="shared" ref="D6:D21" si="0">C6/10000</f>
        <v>20.2375</v>
      </c>
      <c r="E6" s="42">
        <v>157011</v>
      </c>
      <c r="F6" s="43">
        <f t="shared" ref="F6:F21" si="1">E6/10000</f>
        <v>15.7011</v>
      </c>
      <c r="G6" s="44">
        <f>F6-D6</f>
        <v>-4.5364</v>
      </c>
      <c r="L6" s="2"/>
      <c r="M6" s="2"/>
    </row>
    <row r="7" s="3" customFormat="1" ht="20.1" customHeight="1" spans="1:13">
      <c r="A7" s="26" t="s">
        <v>11</v>
      </c>
      <c r="B7" s="27" t="s">
        <v>12</v>
      </c>
      <c r="C7" s="28">
        <v>446632</v>
      </c>
      <c r="D7" s="29">
        <f t="shared" si="0"/>
        <v>44.6632</v>
      </c>
      <c r="E7" s="42">
        <v>354782</v>
      </c>
      <c r="F7" s="43">
        <f t="shared" si="1"/>
        <v>35.4782</v>
      </c>
      <c r="G7" s="44">
        <f t="shared" ref="G7:G21" si="2">F7-D7</f>
        <v>-9.185</v>
      </c>
      <c r="L7" s="2"/>
      <c r="M7" s="2"/>
    </row>
    <row r="8" s="3" customFormat="1" ht="20.1" customHeight="1" spans="1:13">
      <c r="A8" s="26" t="s">
        <v>13</v>
      </c>
      <c r="B8" s="27" t="s">
        <v>14</v>
      </c>
      <c r="C8" s="28">
        <v>8671222</v>
      </c>
      <c r="D8" s="29">
        <f t="shared" si="0"/>
        <v>867.1222</v>
      </c>
      <c r="E8" s="42">
        <v>8577791</v>
      </c>
      <c r="F8" s="43">
        <f t="shared" si="1"/>
        <v>857.7791</v>
      </c>
      <c r="G8" s="44">
        <f t="shared" si="2"/>
        <v>-9.34310000000005</v>
      </c>
      <c r="L8" s="2"/>
      <c r="M8" s="2"/>
    </row>
    <row r="9" s="3" customFormat="1" ht="20.1" customHeight="1" spans="1:13">
      <c r="A9" s="26" t="s">
        <v>15</v>
      </c>
      <c r="B9" s="27" t="s">
        <v>16</v>
      </c>
      <c r="C9" s="28">
        <v>16632</v>
      </c>
      <c r="D9" s="29">
        <f t="shared" si="0"/>
        <v>1.6632</v>
      </c>
      <c r="E9" s="42">
        <v>16467</v>
      </c>
      <c r="F9" s="43">
        <f t="shared" si="1"/>
        <v>1.6467</v>
      </c>
      <c r="G9" s="44">
        <f t="shared" si="2"/>
        <v>-0.0165</v>
      </c>
      <c r="L9" s="2"/>
      <c r="M9" s="2"/>
    </row>
    <row r="10" s="3" customFormat="1" ht="20.1" customHeight="1" spans="1:13">
      <c r="A10" s="26" t="s">
        <v>17</v>
      </c>
      <c r="B10" s="27" t="s">
        <v>18</v>
      </c>
      <c r="C10" s="28">
        <v>239970</v>
      </c>
      <c r="D10" s="29">
        <f t="shared" si="0"/>
        <v>23.997</v>
      </c>
      <c r="E10" s="42">
        <v>239125</v>
      </c>
      <c r="F10" s="43">
        <f t="shared" si="1"/>
        <v>23.9125</v>
      </c>
      <c r="G10" s="44">
        <f t="shared" si="2"/>
        <v>-0.0844999999999985</v>
      </c>
      <c r="L10" s="2"/>
      <c r="M10" s="2"/>
    </row>
    <row r="11" s="3" customFormat="1" ht="20.1" customHeight="1" spans="1:13">
      <c r="A11" s="26" t="s">
        <v>19</v>
      </c>
      <c r="B11" s="27" t="s">
        <v>20</v>
      </c>
      <c r="C11" s="28">
        <v>760470</v>
      </c>
      <c r="D11" s="29">
        <f t="shared" si="0"/>
        <v>76.047</v>
      </c>
      <c r="E11" s="42">
        <v>761067</v>
      </c>
      <c r="F11" s="43">
        <f t="shared" si="1"/>
        <v>76.1067</v>
      </c>
      <c r="G11" s="44">
        <f t="shared" si="2"/>
        <v>0.0597000000000065</v>
      </c>
      <c r="L11" s="2"/>
      <c r="M11" s="2"/>
    </row>
    <row r="12" s="3" customFormat="1" ht="20.1" customHeight="1" spans="1:13">
      <c r="A12" s="26" t="s">
        <v>21</v>
      </c>
      <c r="B12" s="27" t="s">
        <v>22</v>
      </c>
      <c r="C12" s="28">
        <v>574126</v>
      </c>
      <c r="D12" s="29">
        <f t="shared" si="0"/>
        <v>57.4126</v>
      </c>
      <c r="E12" s="42">
        <v>356287</v>
      </c>
      <c r="F12" s="43">
        <f t="shared" si="1"/>
        <v>35.6287</v>
      </c>
      <c r="G12" s="44">
        <f t="shared" si="2"/>
        <v>-21.7839</v>
      </c>
      <c r="L12" s="2"/>
      <c r="M12" s="2"/>
    </row>
    <row r="13" s="2" customFormat="1" ht="24.9" customHeight="1" spans="1:7">
      <c r="A13" s="22"/>
      <c r="B13" s="23" t="s">
        <v>23</v>
      </c>
      <c r="C13" s="24">
        <v>30000</v>
      </c>
      <c r="D13" s="25">
        <f t="shared" si="0"/>
        <v>3</v>
      </c>
      <c r="E13" s="24">
        <v>30000</v>
      </c>
      <c r="F13" s="40">
        <f t="shared" si="1"/>
        <v>3</v>
      </c>
      <c r="G13" s="41">
        <f t="shared" si="2"/>
        <v>0</v>
      </c>
    </row>
    <row r="14" s="2" customFormat="1" ht="24.9" customHeight="1" spans="1:7">
      <c r="A14" s="22" t="s">
        <v>9</v>
      </c>
      <c r="B14" s="27" t="s">
        <v>24</v>
      </c>
      <c r="C14" s="28">
        <v>30000</v>
      </c>
      <c r="D14" s="29">
        <f t="shared" si="0"/>
        <v>3</v>
      </c>
      <c r="E14" s="42">
        <v>30000</v>
      </c>
      <c r="F14" s="43">
        <f t="shared" si="1"/>
        <v>3</v>
      </c>
      <c r="G14" s="44">
        <f t="shared" si="2"/>
        <v>0</v>
      </c>
    </row>
    <row r="15" s="2" customFormat="1" ht="24.9" customHeight="1" spans="1:7">
      <c r="A15" s="22"/>
      <c r="B15" s="23" t="s">
        <v>25</v>
      </c>
      <c r="C15" s="24">
        <v>1095653</v>
      </c>
      <c r="D15" s="25">
        <f t="shared" si="0"/>
        <v>109.5653</v>
      </c>
      <c r="E15" s="24">
        <f>SUM(E16:E19)</f>
        <v>864230</v>
      </c>
      <c r="F15" s="40">
        <f t="shared" si="1"/>
        <v>86.423</v>
      </c>
      <c r="G15" s="41">
        <f t="shared" si="2"/>
        <v>-23.1423</v>
      </c>
    </row>
    <row r="16" s="3" customFormat="1" ht="20.1" customHeight="1" spans="1:13">
      <c r="A16" s="30" t="s">
        <v>9</v>
      </c>
      <c r="B16" s="27" t="s">
        <v>26</v>
      </c>
      <c r="C16" s="28">
        <v>751078</v>
      </c>
      <c r="D16" s="29">
        <f t="shared" si="0"/>
        <v>75.1078</v>
      </c>
      <c r="E16" s="42">
        <v>533423</v>
      </c>
      <c r="F16" s="43">
        <f t="shared" si="1"/>
        <v>53.3423</v>
      </c>
      <c r="G16" s="44">
        <f t="shared" si="2"/>
        <v>-21.7655</v>
      </c>
      <c r="L16" s="2"/>
      <c r="M16" s="2"/>
    </row>
    <row r="17" s="3" customFormat="1" ht="20.1" customHeight="1" spans="1:13">
      <c r="A17" s="30" t="s">
        <v>13</v>
      </c>
      <c r="B17" s="27" t="s">
        <v>27</v>
      </c>
      <c r="C17" s="28">
        <v>258720</v>
      </c>
      <c r="D17" s="29">
        <f t="shared" si="0"/>
        <v>25.872</v>
      </c>
      <c r="E17" s="42">
        <v>246748</v>
      </c>
      <c r="F17" s="43">
        <f t="shared" si="1"/>
        <v>24.6748</v>
      </c>
      <c r="G17" s="44">
        <f t="shared" si="2"/>
        <v>-1.1972</v>
      </c>
      <c r="L17" s="2"/>
      <c r="M17" s="2"/>
    </row>
    <row r="18" s="3" customFormat="1" ht="20.1" customHeight="1" spans="1:13">
      <c r="A18" s="30" t="s">
        <v>19</v>
      </c>
      <c r="B18" s="27" t="s">
        <v>28</v>
      </c>
      <c r="C18" s="28">
        <v>42209</v>
      </c>
      <c r="D18" s="29">
        <f t="shared" si="0"/>
        <v>4.2209</v>
      </c>
      <c r="E18" s="42">
        <v>42209</v>
      </c>
      <c r="F18" s="43">
        <f t="shared" si="1"/>
        <v>4.2209</v>
      </c>
      <c r="G18" s="44">
        <f t="shared" si="2"/>
        <v>0</v>
      </c>
      <c r="L18" s="2"/>
      <c r="M18" s="2"/>
    </row>
    <row r="19" s="3" customFormat="1" ht="20.1" customHeight="1" spans="1:13">
      <c r="A19" s="30" t="s">
        <v>29</v>
      </c>
      <c r="B19" s="27" t="s">
        <v>30</v>
      </c>
      <c r="C19" s="28">
        <v>43646</v>
      </c>
      <c r="D19" s="29">
        <f t="shared" si="0"/>
        <v>4.3646</v>
      </c>
      <c r="E19" s="42">
        <v>41850</v>
      </c>
      <c r="F19" s="43">
        <f t="shared" si="1"/>
        <v>4.185</v>
      </c>
      <c r="G19" s="44">
        <f t="shared" si="2"/>
        <v>-0.179600000000001</v>
      </c>
      <c r="L19" s="2"/>
      <c r="M19" s="2"/>
    </row>
    <row r="20" s="2" customFormat="1" ht="24.9" customHeight="1" spans="1:7">
      <c r="A20" s="22"/>
      <c r="B20" s="23" t="s">
        <v>31</v>
      </c>
      <c r="C20" s="24">
        <v>601854</v>
      </c>
      <c r="D20" s="25">
        <f t="shared" si="0"/>
        <v>60.1854</v>
      </c>
      <c r="E20" s="24">
        <v>567838</v>
      </c>
      <c r="F20" s="25">
        <f t="shared" si="1"/>
        <v>56.7838</v>
      </c>
      <c r="G20" s="41">
        <f t="shared" si="2"/>
        <v>-3.4016</v>
      </c>
    </row>
    <row r="21" s="3" customFormat="1" ht="24.9" customHeight="1" spans="1:13">
      <c r="A21" s="31"/>
      <c r="B21" s="32" t="s">
        <v>32</v>
      </c>
      <c r="C21" s="33">
        <v>12638934</v>
      </c>
      <c r="D21" s="34">
        <f t="shared" si="0"/>
        <v>1263.8934</v>
      </c>
      <c r="E21" s="45">
        <f>E5+E13+E15+E20</f>
        <v>11924598</v>
      </c>
      <c r="F21" s="46">
        <f t="shared" si="1"/>
        <v>1192.4598</v>
      </c>
      <c r="G21" s="47">
        <f t="shared" si="2"/>
        <v>-71.4335999999998</v>
      </c>
      <c r="L21" s="2"/>
      <c r="M21" s="2"/>
    </row>
  </sheetData>
  <sheetProtection formatCells="0" insertHyperlinks="0" autoFilter="0"/>
  <mergeCells count="4">
    <mergeCell ref="A2:G2"/>
    <mergeCell ref="A3:A4"/>
    <mergeCell ref="B3:B4"/>
    <mergeCell ref="G3:G4"/>
  </mergeCells>
  <printOptions horizontalCentered="1"/>
  <pageMargins left="0.590277777777778" right="0.590277777777778" top="0.747916666666667" bottom="0.747916666666667" header="0.314583333333333" footer="0.314583333333333"/>
  <pageSetup paperSize="9" scale="90" fitToHeight="0" orientation="portrait" useFirstPageNumber="1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WWO_wpscloud_20250326182429-11448cd808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国道G355线丰顺盐坪至大坪段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慢慢～来</cp:lastModifiedBy>
  <dcterms:created xsi:type="dcterms:W3CDTF">2022-09-14T17:42:00Z</dcterms:created>
  <cp:lastPrinted>2023-11-11T16:17:00Z</cp:lastPrinted>
  <dcterms:modified xsi:type="dcterms:W3CDTF">2025-10-30T14:59:00Z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167B2115715C449EBB833BFD47313BDC</vt:lpwstr>
  </property>
  <property fmtid="{D5CDD505-2E9C-101B-9397-08002B2CF9AE}" pid="3" name="KSOProductBuildVer">
    <vt:lpwstr>2052-0.0.0.0</vt:lpwstr>
  </property>
</Properties>
</file>