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infos.xml" ContentType="application/vnd.wps-officedocument.woinfo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方案设计" sheetId="2" r:id="rId1"/>
  </sheets>
  <definedNames>
    <definedName name="_xlnm.Print_Titles" localSheetId="0">方案设计!$3:$4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<sst xmlns="http://schemas.openxmlformats.org/spreadsheetml/2006/main" count="32" uniqueCount="28">
  <si>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附件</t>
  </si>
  <si>
    <t>省道S518线乐昌两江至黄圃塘村段灾害防治和灾毁修复工程方案设计概算审查表</t>
  </si>
  <si>
    <t>项</t>
  </si>
  <si>
    <t>工程或费用名称</t>
  </si>
  <si>
    <t>方案设计</t>
  </si>
  <si>
    <t>审查意见</t>
  </si>
  <si>
    <t>增（＋）减（－）金额（万元）</t>
  </si>
  <si>
    <t>概算（万元）</t>
  </si>
  <si>
    <t>第一部分 建筑安装工程费</t>
  </si>
  <si>
    <t>一</t>
  </si>
  <si>
    <t>临时工程</t>
  </si>
  <si>
    <t>二</t>
  </si>
  <si>
    <t>路基工程</t>
  </si>
  <si>
    <t>三</t>
  </si>
  <si>
    <t>路面工程</t>
  </si>
  <si>
    <t>十</t>
  </si>
  <si>
    <t>专项费用</t>
  </si>
  <si>
    <t>第二部分 土地使用及拆迁补偿费</t>
  </si>
  <si>
    <t>土地使用费</t>
  </si>
  <si>
    <t>第三部分 工程建设其他费用</t>
  </si>
  <si>
    <t>建设项目管理费</t>
  </si>
  <si>
    <t>建设项目前期工作费</t>
  </si>
  <si>
    <t>七</t>
  </si>
  <si>
    <t>工程保通管理费</t>
  </si>
  <si>
    <t>八</t>
  </si>
  <si>
    <t>工程保险费</t>
  </si>
  <si>
    <t>第四部分 预备费</t>
  </si>
  <si>
    <t>公路基本造价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</si>
</sst>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s>
  <fonts count="33">
    <font>
      <sz val="12"/>
      <color rgb="FF000000"/>
      <name val="宋体"/>
      <charset val="134"/>
    </font>
    <font>
      <sz val="12"/>
      <color rgb="FF000000"/>
      <name val="黑体"/>
      <charset val="134"/>
    </font>
    <font>
      <b/>
      <sz val="12"/>
      <color rgb="FF000000"/>
      <name val="仿宋_GB2312"/>
      <charset val="134"/>
    </font>
    <font>
      <sz val="12"/>
      <color rgb="FF000000"/>
      <name val="仿宋_GB2312"/>
      <charset val="134"/>
    </font>
    <font>
      <sz val="10"/>
      <color rgb="FF000000"/>
      <name val="Arial"/>
      <charset val="134"/>
    </font>
    <font>
      <sz val="14"/>
      <color rgb="FF000000"/>
      <name val="黑体"/>
      <charset val="134"/>
    </font>
    <font>
      <sz val="16"/>
      <color rgb="FF000000"/>
      <name val="宋体"/>
      <charset val="134"/>
    </font>
    <font>
      <sz val="14"/>
      <color theme="1"/>
      <name val="方正小标宋简体"/>
      <charset val="134"/>
    </font>
    <font>
      <b/>
      <sz val="12"/>
      <color indexed="8"/>
      <name val="黑体"/>
      <charset val="134"/>
    </font>
    <font>
      <b/>
      <sz val="12"/>
      <name val="仿宋_GB2312"/>
      <charset val="134"/>
    </font>
    <font>
      <sz val="10"/>
      <name val="仿宋_GB2312"/>
      <charset val="134"/>
    </font>
    <font>
      <sz val="12"/>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10"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4" borderId="13" applyNumberFormat="0" applyAlignment="0" applyProtection="0">
      <alignment vertical="center"/>
    </xf>
    <xf numFmtId="0" fontId="22" fillId="5" borderId="14" applyNumberFormat="0" applyAlignment="0" applyProtection="0">
      <alignment vertical="center"/>
    </xf>
    <xf numFmtId="0" fontId="23" fillId="5" borderId="13" applyNumberFormat="0" applyAlignment="0" applyProtection="0">
      <alignment vertical="center"/>
    </xf>
    <xf numFmtId="0" fontId="24" fillId="6" borderId="15" applyNumberFormat="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xf numFmtId="0" fontId="32" fillId="0" borderId="0">
      <alignment vertical="center"/>
    </xf>
  </cellStyleXfs>
  <cellXfs count="33">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Fill="1" applyAlignment="1">
      <alignment vertical="top"/>
    </xf>
    <xf numFmtId="0" fontId="4" fillId="0" borderId="0" xfId="0" applyFont="1" applyFill="1" applyAlignment="1">
      <alignment horizontal="center" vertical="center"/>
    </xf>
    <xf numFmtId="176" fontId="4" fillId="0" borderId="0" xfId="0" applyNumberFormat="1" applyFont="1" applyFill="1" applyAlignment="1">
      <alignment vertical="top"/>
    </xf>
    <xf numFmtId="0" fontId="5" fillId="0" borderId="0" xfId="0" applyFont="1" applyFill="1" applyAlignment="1">
      <alignment horizontal="left" vertical="center"/>
    </xf>
    <xf numFmtId="0" fontId="6" fillId="0" borderId="0" xfId="0" applyFont="1" applyFill="1" applyAlignment="1">
      <alignment horizontal="center" vertical="top"/>
    </xf>
    <xf numFmtId="176" fontId="6" fillId="0" borderId="0" xfId="0" applyNumberFormat="1" applyFont="1" applyFill="1" applyAlignment="1">
      <alignment vertical="top"/>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176" fontId="7" fillId="2" borderId="0" xfId="0" applyNumberFormat="1" applyFont="1" applyFill="1" applyAlignment="1">
      <alignment horizontal="center" vertical="center"/>
    </xf>
    <xf numFmtId="176" fontId="8" fillId="0" borderId="1"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176" fontId="9" fillId="0" borderId="4" xfId="0" applyNumberFormat="1" applyFont="1" applyBorder="1" applyAlignment="1">
      <alignment horizontal="center" vertical="center"/>
    </xf>
    <xf numFmtId="177" fontId="10" fillId="0" borderId="3" xfId="0" applyNumberFormat="1" applyFont="1" applyFill="1" applyBorder="1" applyAlignment="1">
      <alignment horizontal="center" vertical="center"/>
    </xf>
    <xf numFmtId="0" fontId="11" fillId="0" borderId="4" xfId="0" applyFont="1" applyBorder="1" applyAlignment="1">
      <alignment horizontal="center" vertical="center"/>
    </xf>
    <xf numFmtId="176" fontId="11" fillId="0" borderId="4" xfId="0" applyNumberFormat="1" applyFont="1" applyBorder="1" applyAlignment="1">
      <alignment horizontal="center" vertical="center"/>
    </xf>
    <xf numFmtId="0" fontId="11" fillId="0" borderId="3"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176" fontId="9" fillId="0" borderId="6" xfId="0" applyNumberFormat="1" applyFont="1" applyBorder="1" applyAlignment="1">
      <alignment horizontal="center" vertical="center"/>
    </xf>
    <xf numFmtId="176" fontId="8" fillId="0" borderId="7" xfId="0" applyNumberFormat="1" applyFont="1" applyFill="1" applyBorder="1" applyAlignment="1">
      <alignment horizontal="center" vertical="center" wrapText="1"/>
    </xf>
    <xf numFmtId="176" fontId="8" fillId="0" borderId="8" xfId="0" applyNumberFormat="1" applyFont="1" applyFill="1" applyBorder="1" applyAlignment="1">
      <alignment horizontal="center" vertical="center" wrapText="1"/>
    </xf>
    <xf numFmtId="176" fontId="9" fillId="0" borderId="8" xfId="0" applyNumberFormat="1" applyFont="1" applyBorder="1" applyAlignment="1">
      <alignment horizontal="center" vertical="center"/>
    </xf>
    <xf numFmtId="176" fontId="11" fillId="0" borderId="8" xfId="0" applyNumberFormat="1" applyFont="1" applyBorder="1" applyAlignment="1">
      <alignment horizontal="center" vertical="center"/>
    </xf>
    <xf numFmtId="176" fontId="9" fillId="0" borderId="9" xfId="0" applyNumberFormat="1"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woinfos.xml><?xml version="1.0" encoding="utf-8"?>
<woInfos xmlns="https://web.wps.cn/et/2018/main" xmlns:s="http://schemas.openxmlformats.org/spreadsheetml/2006/main">
  <bookInfo cellCmpFml="4">
    <open main="81" threadCnt="1"/>
    <sheetInfos>
      <sheetInfo cellCmpFml="4" sheetStid="2">
        <open main="2" threadCnt="1"/>
      </sheetInfo>
    </sheetInfos>
  </bookInfo>
</woInfos>
</file>

<file path=xl/_rels/workbook.xml.rels><?xml version="1.0" encoding="UTF-8" standalone="yes"?>
<Relationships xmlns="http://schemas.openxmlformats.org/package/2006/relationships"><Relationship Id="rId9" Type="http://www.wps.cn/officeDocument/2023/relationships/woinfos" Target="woinfos.xml"/><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8"/>
  <sheetViews>
    <sheetView tabSelected="1" workbookViewId="0">
      <selection activeCell="A2" sqref="A2:E2"/>
    </sheetView>
  </sheetViews>
  <sheetFormatPr defaultColWidth="9" defaultRowHeight="14.25"/>
  <cols>
    <col min="1" max="1" width="9.5" style="5" customWidth="1"/>
    <col min="2" max="2" width="34.25" style="6" customWidth="1"/>
    <col min="3" max="3" width="15.125" style="7" customWidth="1"/>
    <col min="4" max="4" width="16.875" style="7" customWidth="1"/>
    <col min="5" max="5" width="18.25" style="7" customWidth="1"/>
    <col min="8" max="11" width="9" hidden="1" customWidth="1"/>
  </cols>
  <sheetData>
    <row r="1" s="1" customFormat="1" ht="24.95" customHeight="1" spans="1:5">
      <c r="A1" s="8" t="s">
        <v>0</v>
      </c>
      <c r="B1" s="9"/>
      <c r="C1" s="10"/>
      <c r="D1" s="10"/>
      <c r="E1" s="10"/>
    </row>
    <row r="2" s="1" customFormat="1" ht="35.1" customHeight="1" spans="1:5">
      <c r="A2" s="11" t="s">
        <v>1</v>
      </c>
      <c r="B2" s="12"/>
      <c r="C2" s="13"/>
      <c r="D2" s="13"/>
      <c r="E2" s="13"/>
    </row>
    <row r="3" s="2" customFormat="1" ht="24.95" customHeight="1" spans="1:5">
      <c r="A3" s="14" t="s">
        <v>2</v>
      </c>
      <c r="B3" s="15" t="s">
        <v>3</v>
      </c>
      <c r="C3" s="15" t="s">
        <v>4</v>
      </c>
      <c r="D3" s="15" t="s">
        <v>5</v>
      </c>
      <c r="E3" s="28" t="s">
        <v>6</v>
      </c>
    </row>
    <row r="4" s="2" customFormat="1" ht="24.95" customHeight="1" spans="1:5">
      <c r="A4" s="16"/>
      <c r="B4" s="17"/>
      <c r="C4" s="17" t="s">
        <v>7</v>
      </c>
      <c r="D4" s="17" t="s">
        <v>7</v>
      </c>
      <c r="E4" s="29"/>
    </row>
    <row r="5" s="3" customFormat="1" ht="24.95" customHeight="1" spans="1:11">
      <c r="A5" s="18"/>
      <c r="B5" s="19" t="s">
        <v>8</v>
      </c>
      <c r="C5" s="20">
        <v>883.4088</v>
      </c>
      <c r="D5" s="20">
        <v>870.7381</v>
      </c>
      <c r="E5" s="30">
        <f>D5-C5</f>
        <v>-12.6707</v>
      </c>
      <c r="H5" s="3">
        <v>382.4558</v>
      </c>
      <c r="I5" s="3">
        <v>356.1679</v>
      </c>
      <c r="K5" s="3">
        <v>10000</v>
      </c>
    </row>
    <row r="6" s="4" customFormat="1" ht="20.1" customHeight="1" spans="1:9">
      <c r="A6" s="21" t="s">
        <v>9</v>
      </c>
      <c r="B6" s="22" t="s">
        <v>10</v>
      </c>
      <c r="C6" s="23">
        <v>5.1647</v>
      </c>
      <c r="D6" s="23">
        <v>5.162</v>
      </c>
      <c r="E6" s="31">
        <f t="shared" ref="E6:E18" si="0">D6-C6</f>
        <v>-0.00269999999999992</v>
      </c>
      <c r="H6" s="4">
        <v>7.1884</v>
      </c>
      <c r="I6" s="4">
        <v>6.0357</v>
      </c>
    </row>
    <row r="7" s="4" customFormat="1" ht="20.1" customHeight="1" spans="1:9">
      <c r="A7" s="21" t="s">
        <v>11</v>
      </c>
      <c r="B7" s="22" t="s">
        <v>12</v>
      </c>
      <c r="C7" s="23">
        <v>830.2703</v>
      </c>
      <c r="D7" s="23">
        <v>819.0305</v>
      </c>
      <c r="E7" s="31">
        <f t="shared" si="0"/>
        <v>-11.2398000000001</v>
      </c>
      <c r="H7" s="4">
        <v>228.7361</v>
      </c>
      <c r="I7" s="4">
        <v>205.807</v>
      </c>
    </row>
    <row r="8" s="4" customFormat="1" ht="20.1" customHeight="1" spans="1:9">
      <c r="A8" s="21" t="s">
        <v>13</v>
      </c>
      <c r="B8" s="22" t="s">
        <v>14</v>
      </c>
      <c r="C8" s="23">
        <v>5.1231</v>
      </c>
      <c r="D8" s="23">
        <v>3.8821</v>
      </c>
      <c r="E8" s="31">
        <f t="shared" si="0"/>
        <v>-1.241</v>
      </c>
      <c r="H8" s="4">
        <v>37.381</v>
      </c>
      <c r="I8" s="4">
        <v>37.3732</v>
      </c>
    </row>
    <row r="9" s="4" customFormat="1" ht="20.1" customHeight="1" spans="1:9">
      <c r="A9" s="21" t="s">
        <v>15</v>
      </c>
      <c r="B9" s="22" t="s">
        <v>16</v>
      </c>
      <c r="C9" s="23">
        <v>42.8507</v>
      </c>
      <c r="D9" s="23">
        <v>42.6635</v>
      </c>
      <c r="E9" s="31">
        <f t="shared" si="0"/>
        <v>-0.187200000000004</v>
      </c>
      <c r="H9" s="4">
        <v>14.5603</v>
      </c>
      <c r="I9" s="4">
        <v>13.5498</v>
      </c>
    </row>
    <row r="10" s="3" customFormat="1" ht="24.95" customHeight="1" spans="1:9">
      <c r="A10" s="18"/>
      <c r="B10" s="19" t="s">
        <v>17</v>
      </c>
      <c r="C10" s="20">
        <v>8.5</v>
      </c>
      <c r="D10" s="20">
        <v>8.5</v>
      </c>
      <c r="E10" s="30">
        <f t="shared" si="0"/>
        <v>0</v>
      </c>
      <c r="H10" s="3">
        <v>11.1936</v>
      </c>
      <c r="I10" s="3">
        <v>9.1936</v>
      </c>
    </row>
    <row r="11" s="3" customFormat="1" ht="24.95" customHeight="1" spans="1:9">
      <c r="A11" s="24" t="s">
        <v>9</v>
      </c>
      <c r="B11" s="22" t="s">
        <v>18</v>
      </c>
      <c r="C11" s="23">
        <v>8.5</v>
      </c>
      <c r="D11" s="23">
        <v>8.5</v>
      </c>
      <c r="E11" s="31">
        <f t="shared" si="0"/>
        <v>0</v>
      </c>
      <c r="H11" s="4">
        <v>7.3464</v>
      </c>
      <c r="I11" s="4">
        <v>5.3464</v>
      </c>
    </row>
    <row r="12" s="3" customFormat="1" ht="24.95" customHeight="1" spans="1:9">
      <c r="A12" s="18"/>
      <c r="B12" s="19" t="s">
        <v>19</v>
      </c>
      <c r="C12" s="20">
        <f>206.8163-0.006</f>
        <v>206.8103</v>
      </c>
      <c r="D12" s="20">
        <v>136.1075</v>
      </c>
      <c r="E12" s="30">
        <f t="shared" si="0"/>
        <v>-70.7028</v>
      </c>
      <c r="H12" s="3">
        <v>58.2807</v>
      </c>
      <c r="I12" s="3">
        <v>49.4432</v>
      </c>
    </row>
    <row r="13" s="4" customFormat="1" ht="20.1" customHeight="1" spans="1:9">
      <c r="A13" s="24" t="s">
        <v>9</v>
      </c>
      <c r="B13" s="22" t="s">
        <v>20</v>
      </c>
      <c r="C13" s="23">
        <v>71.1717</v>
      </c>
      <c r="D13" s="23">
        <v>66.3605</v>
      </c>
      <c r="E13" s="31">
        <f t="shared" si="0"/>
        <v>-4.8112</v>
      </c>
      <c r="H13" s="4">
        <v>29.9594</v>
      </c>
      <c r="I13" s="4">
        <v>25.9402</v>
      </c>
    </row>
    <row r="14" s="4" customFormat="1" ht="20.1" customHeight="1" spans="1:9">
      <c r="A14" s="24" t="s">
        <v>13</v>
      </c>
      <c r="B14" s="22" t="s">
        <v>21</v>
      </c>
      <c r="C14" s="23">
        <v>121.2683</v>
      </c>
      <c r="D14" s="23">
        <v>55.4213</v>
      </c>
      <c r="E14" s="31">
        <f t="shared" si="0"/>
        <v>-65.847</v>
      </c>
      <c r="H14" s="4">
        <v>26.7915</v>
      </c>
      <c r="I14" s="4">
        <v>22.0783</v>
      </c>
    </row>
    <row r="15" s="4" customFormat="1" ht="20.1" customHeight="1" spans="1:5">
      <c r="A15" s="24" t="s">
        <v>22</v>
      </c>
      <c r="B15" s="22" t="s">
        <v>23</v>
      </c>
      <c r="C15" s="23">
        <v>10.8427</v>
      </c>
      <c r="D15" s="23">
        <v>10.8427</v>
      </c>
      <c r="E15" s="31">
        <f t="shared" si="0"/>
        <v>0</v>
      </c>
    </row>
    <row r="16" s="4" customFormat="1" ht="20.1" customHeight="1" spans="1:9">
      <c r="A16" s="24" t="s">
        <v>24</v>
      </c>
      <c r="B16" s="22" t="s">
        <v>25</v>
      </c>
      <c r="C16" s="23">
        <v>3.5336</v>
      </c>
      <c r="D16" s="23">
        <v>3.483</v>
      </c>
      <c r="E16" s="31">
        <f t="shared" si="0"/>
        <v>-0.0505999999999998</v>
      </c>
      <c r="H16" s="4">
        <v>1.5298</v>
      </c>
      <c r="I16" s="4">
        <v>1.4247</v>
      </c>
    </row>
    <row r="17" s="3" customFormat="1" ht="24.95" customHeight="1" spans="1:9">
      <c r="A17" s="18"/>
      <c r="B17" s="19" t="s">
        <v>26</v>
      </c>
      <c r="C17" s="20">
        <v>54.9363</v>
      </c>
      <c r="D17" s="20">
        <v>0</v>
      </c>
      <c r="E17" s="30">
        <f t="shared" si="0"/>
        <v>-54.9363</v>
      </c>
      <c r="H17" s="3">
        <v>0</v>
      </c>
      <c r="I17" s="3">
        <v>0</v>
      </c>
    </row>
    <row r="18" s="3" customFormat="1" ht="24.95" customHeight="1" spans="1:9">
      <c r="A18" s="25"/>
      <c r="B18" s="26" t="s">
        <v>27</v>
      </c>
      <c r="C18" s="27">
        <v>1153.6614</v>
      </c>
      <c r="D18" s="27">
        <v>1015.3456</v>
      </c>
      <c r="E18" s="32">
        <f>D18-C18+0.01</f>
        <v>-138.3058</v>
      </c>
      <c r="H18" s="3">
        <v>451.9301</v>
      </c>
      <c r="I18" s="3">
        <v>414.8047</v>
      </c>
    </row>
  </sheetData>
  <sheetProtection formatCells="0" insertHyperlinks="0" autoFilter="0"/>
  <mergeCells count="4">
    <mergeCell ref="A2:E2"/>
    <mergeCell ref="A3:A4"/>
    <mergeCell ref="B3:B4"/>
    <mergeCell ref="E3:E4"/>
  </mergeCells>
  <printOptions horizontalCentered="1"/>
  <pageMargins left="0.708661417322835" right="0.708661417322835" top="0.748031496062992" bottom="0.748031496062992" header="0.31496062992126" footer="0.31496062992126"/>
  <pageSetup paperSize="9" fitToHeight="0" orientation="landscape" useFirstPageNumber="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2"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2.xml><?xml version="1.0" encoding="utf-8"?>
<pixelators xmlns="https://web.wps.cn/et/2018/main" xmlns:s="http://schemas.openxmlformats.org/spreadsheetml/2006/main">
  <pixelatorList sheetStid="2"/>
  <pixelatorList sheetStid="3"/>
</pixelators>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 WWO_wpscloud_20250326182429-11448cd808</Application>
  <HeadingPairs>
    <vt:vector size="2" baseType="variant">
      <vt:variant>
        <vt:lpstr>工作表</vt:lpstr>
      </vt:variant>
      <vt:variant>
        <vt:i4>1</vt:i4>
      </vt:variant>
    </vt:vector>
  </HeadingPairs>
  <TitlesOfParts>
    <vt:vector size="1" baseType="lpstr">
      <vt:lpstr>方案设计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hp01</dc:creator>
  <cp:lastModifiedBy>吴鑫</cp:lastModifiedBy>
  <dcterms:created xsi:type="dcterms:W3CDTF">2022-09-14T17:42:00Z</dcterms:created>
  <cp:lastPrinted>2025-04-09T15:28:00Z</cp:lastPrinted>
  <dcterms:modified xsi:type="dcterms:W3CDTF">2025-05-20T16:23:00Z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29A77010336545DCA8EA8734925CB434_13</vt:lpwstr>
  </property>
  <property fmtid="{D5CDD505-2E9C-101B-9397-08002B2CF9AE}" pid="3" name="KSOProductBuildVer">
    <vt:lpwstr>2052-0.0.0.0</vt:lpwstr>
  </property>
</Properties>
</file>