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村道C740线始兴墨江大桥危旧桥梁改造工程方案设计概算审查表" sheetId="1" r:id="rId1"/>
  </sheets>
  <definedNames>
    <definedName name="_xlnm.Print_Area" localSheetId="0">村道C740线始兴墨江大桥危旧桥梁改造工程方案设计概算审查表!$A$1:$G$20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<sst xmlns="http://schemas.openxmlformats.org/spreadsheetml/2006/main" count="38" uniqueCount="35">
  <si>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附件2</t>
  </si>
  <si>
    <t>村道C740线始兴墨江大桥危旧桥梁改造工程方案设计概算审查表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</si>
  <si>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</si>
  <si>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</si>
  <si>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</si>
  <si>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</si>
  <si>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</si>
  <si>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</si>
  <si>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</si>
  <si>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</si>
  <si>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</si>
  <si>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</si>
  <si>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</si>
  <si>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</si>
  <si>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</si>
  <si>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四</t>
  </si>
  <si>
    <t>桥梁涵洞工程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</si>
  <si>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</si>
  <si>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</si>
  <si>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</si>
  <si>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</si>
  <si>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</si>
  <si>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</si>
  <si>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</si>
  <si>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专项评价（估）费</t>
  </si>
  <si>
    <t>五</t>
  </si>
  <si>
    <t>联合试运转费</t>
  </si>
  <si>
    <t>七</t>
  </si>
  <si>
    <t>工程保通管理费</t>
  </si>
  <si>
    <t>八</t>
  </si>
  <si>
    <t>工程保险费</t>
  </si>
  <si>
    <t>九</t>
  </si>
  <si>
    <t>其他相关费用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</si>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</sst>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9">
    <open main="82" threadCnt="1"/>
    <sheetInfos>
      <sheetInfo cellCmpFml="9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view="pageBreakPreview" zoomScaleNormal="100" workbookViewId="0">
      <selection activeCell="G17" sqref="G17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925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20"/>
      <c r="G1" s="7"/>
    </row>
    <row r="2" s="1" customFormat="1" ht="35" customHeight="1" spans="1:7">
      <c r="A2" s="8" t="s">
        <v>1</v>
      </c>
      <c r="B2" s="8"/>
      <c r="C2" s="8"/>
      <c r="D2" s="8"/>
      <c r="E2" s="8"/>
      <c r="F2" s="21"/>
      <c r="G2" s="8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2" t="s">
        <v>7</v>
      </c>
      <c r="G3" s="23" t="s">
        <v>8</v>
      </c>
    </row>
    <row r="4" s="2" customFormat="1" ht="25" customHeight="1" spans="1:7">
      <c r="A4" s="11"/>
      <c r="B4" s="12"/>
      <c r="C4" s="12"/>
      <c r="D4" s="12"/>
      <c r="E4" s="12" t="s">
        <v>9</v>
      </c>
      <c r="F4" s="24" t="s">
        <v>9</v>
      </c>
      <c r="G4" s="25"/>
    </row>
    <row r="5" s="3" customFormat="1" ht="25" customHeight="1" spans="1:7">
      <c r="A5" s="13"/>
      <c r="B5" s="14"/>
      <c r="C5" s="14"/>
      <c r="D5" s="14" t="s">
        <v>10</v>
      </c>
      <c r="E5" s="26">
        <f>SUM(E6:E9)</f>
        <v>1273.9744</v>
      </c>
      <c r="F5" s="26">
        <v>1222.93</v>
      </c>
      <c r="G5" s="27">
        <f>F5-E5</f>
        <v>-51.0444</v>
      </c>
    </row>
    <row r="6" s="4" customFormat="1" ht="20" customHeight="1" spans="1:7">
      <c r="A6" s="15" t="s">
        <v>11</v>
      </c>
      <c r="B6" s="16"/>
      <c r="C6" s="16"/>
      <c r="D6" s="16" t="s">
        <v>12</v>
      </c>
      <c r="E6" s="28">
        <v>153.0915</v>
      </c>
      <c r="F6" s="28">
        <f>135.2517-0.027</f>
        <v>135.2247</v>
      </c>
      <c r="G6" s="29">
        <f>F6-E6</f>
        <v>-17.8668</v>
      </c>
    </row>
    <row r="7" s="4" customFormat="1" ht="20" customHeight="1" spans="1:7">
      <c r="A7" s="15" t="s">
        <v>13</v>
      </c>
      <c r="B7" s="16"/>
      <c r="C7" s="16"/>
      <c r="D7" s="16" t="s">
        <v>14</v>
      </c>
      <c r="E7" s="28">
        <v>59.5191</v>
      </c>
      <c r="F7" s="28">
        <v>42.5889</v>
      </c>
      <c r="G7" s="29">
        <f t="shared" ref="G7:G20" si="0">F7-E7</f>
        <v>-16.9302</v>
      </c>
    </row>
    <row r="8" s="4" customFormat="1" ht="20" customHeight="1" spans="1:7">
      <c r="A8" s="15" t="s">
        <v>15</v>
      </c>
      <c r="B8" s="16"/>
      <c r="C8" s="16"/>
      <c r="D8" s="16" t="s">
        <v>16</v>
      </c>
      <c r="E8" s="28">
        <v>990.9598</v>
      </c>
      <c r="F8" s="28">
        <v>976.7129</v>
      </c>
      <c r="G8" s="29">
        <f t="shared" si="0"/>
        <v>-14.2469</v>
      </c>
    </row>
    <row r="9" s="4" customFormat="1" ht="20" customHeight="1" spans="1:7">
      <c r="A9" s="15" t="s">
        <v>17</v>
      </c>
      <c r="B9" s="16"/>
      <c r="C9" s="16"/>
      <c r="D9" s="16" t="s">
        <v>18</v>
      </c>
      <c r="E9" s="28">
        <v>70.404</v>
      </c>
      <c r="F9" s="28">
        <v>68.3735</v>
      </c>
      <c r="G9" s="29">
        <f t="shared" si="0"/>
        <v>-2.03049999999999</v>
      </c>
    </row>
    <row r="10" s="3" customFormat="1" ht="25" customHeight="1" spans="1:7">
      <c r="A10" s="13"/>
      <c r="B10" s="14"/>
      <c r="C10" s="14"/>
      <c r="D10" s="14" t="s">
        <v>19</v>
      </c>
      <c r="E10" s="30">
        <v>0</v>
      </c>
      <c r="F10" s="30">
        <v>0</v>
      </c>
      <c r="G10" s="31">
        <f t="shared" si="0"/>
        <v>0</v>
      </c>
    </row>
    <row r="11" s="3" customFormat="1" ht="25" customHeight="1" spans="1:7">
      <c r="A11" s="13"/>
      <c r="B11" s="14"/>
      <c r="C11" s="14"/>
      <c r="D11" s="14" t="s">
        <v>20</v>
      </c>
      <c r="E11" s="30">
        <f>SUM(E12:E18)</f>
        <v>237.3589</v>
      </c>
      <c r="F11" s="30">
        <f>SUM(F12:F18)</f>
        <v>220.813</v>
      </c>
      <c r="G11" s="31">
        <f t="shared" si="0"/>
        <v>-16.5459</v>
      </c>
    </row>
    <row r="12" s="4" customFormat="1" ht="20" customHeight="1" spans="1:7">
      <c r="A12" s="15" t="s">
        <v>11</v>
      </c>
      <c r="B12" s="17"/>
      <c r="C12" s="17"/>
      <c r="D12" s="16" t="s">
        <v>21</v>
      </c>
      <c r="E12" s="28">
        <v>90.163</v>
      </c>
      <c r="F12" s="28">
        <v>81.5431</v>
      </c>
      <c r="G12" s="29">
        <f t="shared" si="0"/>
        <v>-8.6199</v>
      </c>
    </row>
    <row r="13" s="4" customFormat="1" ht="20" customHeight="1" spans="1:7">
      <c r="A13" s="15" t="s">
        <v>22</v>
      </c>
      <c r="B13" s="17"/>
      <c r="C13" s="17"/>
      <c r="D13" s="16" t="s">
        <v>23</v>
      </c>
      <c r="E13" s="28">
        <v>76.6576</v>
      </c>
      <c r="F13" s="28">
        <v>69.0995</v>
      </c>
      <c r="G13" s="29">
        <f t="shared" si="0"/>
        <v>-7.5581</v>
      </c>
    </row>
    <row r="14" s="4" customFormat="1" ht="20" customHeight="1" spans="1:7">
      <c r="A14" s="15" t="s">
        <v>15</v>
      </c>
      <c r="B14" s="17"/>
      <c r="C14" s="17"/>
      <c r="D14" s="16" t="s">
        <v>24</v>
      </c>
      <c r="E14" s="28">
        <v>4.6672</v>
      </c>
      <c r="F14" s="28">
        <v>4.5242</v>
      </c>
      <c r="G14" s="29">
        <f t="shared" si="0"/>
        <v>-0.143</v>
      </c>
    </row>
    <row r="15" s="4" customFormat="1" ht="20" customHeight="1" spans="1:7">
      <c r="A15" s="15" t="s">
        <v>25</v>
      </c>
      <c r="B15" s="17"/>
      <c r="C15" s="17"/>
      <c r="D15" s="16" t="s">
        <v>26</v>
      </c>
      <c r="E15" s="28">
        <v>0.4844</v>
      </c>
      <c r="F15" s="28">
        <v>0.4644</v>
      </c>
      <c r="G15" s="29">
        <f t="shared" si="0"/>
        <v>-0.02</v>
      </c>
    </row>
    <row r="16" s="4" customFormat="1" ht="20" customHeight="1" spans="1:7">
      <c r="A16" s="15" t="s">
        <v>27</v>
      </c>
      <c r="B16" s="17"/>
      <c r="C16" s="17"/>
      <c r="D16" s="16" t="s">
        <v>28</v>
      </c>
      <c r="E16" s="28">
        <v>0.2908</v>
      </c>
      <c r="F16" s="28">
        <v>0.2908</v>
      </c>
      <c r="G16" s="29">
        <f t="shared" si="0"/>
        <v>0</v>
      </c>
    </row>
    <row r="17" s="4" customFormat="1" ht="20" customHeight="1" spans="1:7">
      <c r="A17" s="15" t="s">
        <v>29</v>
      </c>
      <c r="B17" s="17"/>
      <c r="C17" s="17"/>
      <c r="D17" s="16" t="s">
        <v>30</v>
      </c>
      <c r="E17" s="28">
        <v>5.0959</v>
      </c>
      <c r="F17" s="28">
        <v>4.891</v>
      </c>
      <c r="G17" s="29">
        <f t="shared" si="0"/>
        <v>-0.2049</v>
      </c>
    </row>
    <row r="18" s="3" customFormat="1" ht="20" customHeight="1" spans="1:7">
      <c r="A18" s="15" t="s">
        <v>31</v>
      </c>
      <c r="B18" s="16"/>
      <c r="C18" s="16"/>
      <c r="D18" s="16" t="s">
        <v>32</v>
      </c>
      <c r="E18" s="16">
        <v>60</v>
      </c>
      <c r="F18" s="16">
        <v>60</v>
      </c>
      <c r="G18" s="29">
        <f t="shared" si="0"/>
        <v>0</v>
      </c>
    </row>
    <row r="19" s="3" customFormat="1" ht="25" customHeight="1" spans="1:7">
      <c r="A19" s="13"/>
      <c r="B19" s="14"/>
      <c r="C19" s="14"/>
      <c r="D19" s="14" t="s">
        <v>33</v>
      </c>
      <c r="E19" s="30">
        <v>75.5667</v>
      </c>
      <c r="F19" s="30">
        <v>72.187</v>
      </c>
      <c r="G19" s="31">
        <f t="shared" si="0"/>
        <v>-3.3797</v>
      </c>
    </row>
    <row r="20" s="3" customFormat="1" ht="25" customHeight="1" spans="1:7">
      <c r="A20" s="18"/>
      <c r="B20" s="19"/>
      <c r="C20" s="19"/>
      <c r="D20" s="19" t="s">
        <v>34</v>
      </c>
      <c r="E20" s="32">
        <f>E19+E11+E10+E5</f>
        <v>1586.9</v>
      </c>
      <c r="F20" s="33">
        <f>F19+F11+F10+F5</f>
        <v>1515.93</v>
      </c>
      <c r="G20" s="34">
        <f t="shared" si="0"/>
        <v>-70.97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村道C740线始兴墨江大桥危旧桥梁改造工程方案设计概算审查表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2021-05-17T04:04:00Z</dcterms:created>
  <cp:lastPrinted>2024-05-18T08:06:00Z</cp:lastPrinted>
  <dcterms:modified xsi:type="dcterms:W3CDTF">2025-04-22T16:43:00Z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