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" activeTab="1"/>
  </bookViews>
  <sheets>
    <sheet name="Macro1" sheetId="12" state="veryHidden" r:id="rId1"/>
    <sheet name="2019-2020" sheetId="11" r:id="rId2"/>
  </sheets>
  <definedNames>
    <definedName name="_xlnm.Print_Area" localSheetId="1">'2019-2020'!$A$1:$N$18</definedName>
    <definedName name="_xlnm.Print_Titles" localSheetId="1">'2019-2020'!$3:$3</definedName>
  </definedNames>
  <calcPr calcId="144525" fullPrecision="0" concurrentCalc="0"/>
</workbook>
</file>

<file path=xl/sharedStrings.xml><?xml version="1.0" encoding="utf-8"?>
<sst xmlns="http://schemas.openxmlformats.org/spreadsheetml/2006/main" count="86">
  <si>
    <t>附件</t>
  </si>
  <si>
    <t>2020年第二批公路灾毁修复省补助资金计划表</t>
  </si>
  <si>
    <t>序号</t>
  </si>
  <si>
    <t>市</t>
  </si>
  <si>
    <t>县区</t>
  </si>
  <si>
    <t>路线
编号</t>
  </si>
  <si>
    <t>桩号、名称</t>
  </si>
  <si>
    <t>水毁情况</t>
  </si>
  <si>
    <t>批复方案</t>
  </si>
  <si>
    <t>总投资
(万元)</t>
  </si>
  <si>
    <t>建安费
(万元)</t>
  </si>
  <si>
    <t>省补助总额
（万元）</t>
  </si>
  <si>
    <t>已下达省补助资金
（万元）</t>
  </si>
  <si>
    <t>本次下达省补助资金
（万元）</t>
  </si>
  <si>
    <t>批复文号</t>
  </si>
  <si>
    <t>备注</t>
  </si>
  <si>
    <t>合计</t>
  </si>
  <si>
    <t>一</t>
  </si>
  <si>
    <t>肇庆市</t>
  </si>
  <si>
    <t>广宁县</t>
  </si>
  <si>
    <t>G355线</t>
  </si>
  <si>
    <t>K1199+360～K1199+510</t>
  </si>
  <si>
    <t>路基、挡墙坍塌、路面掏空等</t>
  </si>
  <si>
    <t>增设路肩挡墙、路堑挡墙、增设锚杆，重建水泥砼路面、路侧砼护栏，修复受损边沟</t>
  </si>
  <si>
    <t>粤公养函〔2019〕430</t>
  </si>
  <si>
    <t>怀集县</t>
  </si>
  <si>
    <t>G358线</t>
  </si>
  <si>
    <t>K1108+555～K1108+665</t>
  </si>
  <si>
    <t>边坡严重坍塌等</t>
  </si>
  <si>
    <t>增设挡墙、路堤墙、截水沟等</t>
  </si>
  <si>
    <t>粤公养函〔2020〕35</t>
  </si>
  <si>
    <t>德庆县</t>
  </si>
  <si>
    <t>G234线</t>
  </si>
  <si>
    <t>K3018+053～K3018+355</t>
  </si>
  <si>
    <t>路基掏空，路肩墙被冲毁等</t>
  </si>
  <si>
    <t>拆除损毁路肩墙，砌挡墙、恢复水毁路面等</t>
  </si>
  <si>
    <t>粤公养函〔2019〕419</t>
  </si>
  <si>
    <t>二</t>
  </si>
  <si>
    <t xml:space="preserve">梅州市 </t>
  </si>
  <si>
    <t>梅州市</t>
  </si>
  <si>
    <t>五华县</t>
  </si>
  <si>
    <t>G238线</t>
  </si>
  <si>
    <t>K756+651～K756+851</t>
  </si>
  <si>
    <t>路基冲毁，边坡严重滑等</t>
  </si>
  <si>
    <t>增设路堑墙、排水沟、锚杆等</t>
  </si>
  <si>
    <t>粤公养函〔2019〕539</t>
  </si>
  <si>
    <t>兴宁市</t>
  </si>
  <si>
    <r>
      <rPr>
        <sz val="9"/>
        <color indexed="8"/>
        <rFont val="宋体"/>
        <charset val="134"/>
      </rPr>
      <t>G205</t>
    </r>
    <r>
      <rPr>
        <sz val="9"/>
        <color indexed="8"/>
        <rFont val="宋体"/>
        <charset val="134"/>
      </rPr>
      <t>线</t>
    </r>
  </si>
  <si>
    <r>
      <rPr>
        <sz val="9"/>
        <rFont val="宋体"/>
        <charset val="134"/>
      </rPr>
      <t>K</t>
    </r>
    <r>
      <rPr>
        <sz val="9"/>
        <rFont val="宋体"/>
        <charset val="134"/>
      </rPr>
      <t>2628+250</t>
    </r>
    <r>
      <rPr>
        <sz val="9"/>
        <rFont val="宋体"/>
        <charset val="134"/>
      </rPr>
      <t>～</t>
    </r>
    <r>
      <rPr>
        <sz val="9"/>
        <rFont val="宋体"/>
        <charset val="134"/>
      </rPr>
      <t>K2628+390</t>
    </r>
  </si>
  <si>
    <t>边坡损毁等</t>
  </si>
  <si>
    <t>增设应力锚杆、路堑挡墙、修复边沟等。</t>
  </si>
  <si>
    <t>粤公养函〔2020〕499</t>
  </si>
  <si>
    <t>S120线</t>
  </si>
  <si>
    <t>K312+073～K312+273</t>
  </si>
  <si>
    <t>挡墙坍塌、路面掏空等</t>
  </si>
  <si>
    <t>增设锚杆、护坡、恢复水沟等</t>
  </si>
  <si>
    <t>粤公养函〔2019〕540</t>
  </si>
  <si>
    <t>三</t>
  </si>
  <si>
    <t>阳江市</t>
  </si>
  <si>
    <t>阳春市</t>
  </si>
  <si>
    <t>S369线</t>
  </si>
  <si>
    <t>K95+440～K95+600</t>
  </si>
  <si>
    <t>路基冲毁，路面掏空等</t>
  </si>
  <si>
    <t>新建挡墙、护坡、增设涵洞排水沟等</t>
  </si>
  <si>
    <t>粤公养函〔2019〕547</t>
  </si>
  <si>
    <t>粤交规函〔2020〕512号文已下达21万元</t>
  </si>
  <si>
    <t>四</t>
  </si>
  <si>
    <t xml:space="preserve">韶关市 </t>
  </si>
  <si>
    <t>韶关市</t>
  </si>
  <si>
    <t>新丰县</t>
  </si>
  <si>
    <t>S341线</t>
  </si>
  <si>
    <t>K184+572.5～K184+627.5</t>
  </si>
  <si>
    <t>增设挡墙、护栏等</t>
  </si>
  <si>
    <t>粤公养函〔2020〕33</t>
  </si>
  <si>
    <r>
      <rPr>
        <sz val="9"/>
        <color indexed="8"/>
        <rFont val="宋体"/>
        <charset val="134"/>
      </rPr>
      <t>S341</t>
    </r>
    <r>
      <rPr>
        <sz val="9"/>
        <color indexed="8"/>
        <rFont val="宋体"/>
        <charset val="134"/>
      </rPr>
      <t>线</t>
    </r>
  </si>
  <si>
    <r>
      <rPr>
        <sz val="9"/>
        <rFont val="宋体"/>
        <charset val="134"/>
      </rPr>
      <t>K</t>
    </r>
    <r>
      <rPr>
        <sz val="9"/>
        <rFont val="宋体"/>
        <charset val="134"/>
      </rPr>
      <t>199+750</t>
    </r>
    <r>
      <rPr>
        <sz val="9"/>
        <rFont val="宋体"/>
        <charset val="134"/>
      </rPr>
      <t>～</t>
    </r>
    <r>
      <rPr>
        <sz val="9"/>
        <rFont val="宋体"/>
        <charset val="134"/>
      </rPr>
      <t>K199+810</t>
    </r>
  </si>
  <si>
    <t>边坡坍塌等</t>
  </si>
  <si>
    <t>增设挡墙等。</t>
  </si>
  <si>
    <t>粤公养函〔2020〕498</t>
  </si>
  <si>
    <t>剩余3万本次未安排</t>
  </si>
  <si>
    <t>仁化县</t>
  </si>
  <si>
    <t>S517线</t>
  </si>
  <si>
    <t>K81+960～K82+032</t>
  </si>
  <si>
    <t>边坡塌方、涵洞损毁等</t>
  </si>
  <si>
    <t>回填路基、增设挡墙、急流槽、三维网防护、修复路面等</t>
  </si>
  <si>
    <t>粤公养函〔2019〕399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</si>
</sst>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39">
    <font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9"/>
      <color theme="1"/>
      <name val="仿宋_GB2312"/>
      <charset val="134"/>
    </font>
    <font>
      <b/>
      <sz val="9"/>
      <color theme="1"/>
      <name val="宋体"/>
      <charset val="134"/>
    </font>
    <font>
      <b/>
      <sz val="9"/>
      <color theme="1"/>
      <name val="仿宋_GB2312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76">
    <xf numFmtId="0" fontId="0" fillId="0" borderId="0"/>
    <xf numFmtId="42" fontId="16" fillId="0" borderId="0" applyFont="0" applyFill="0" applyBorder="0" applyAlignment="0" applyProtection="0">
      <alignment vertical="center"/>
    </xf>
    <xf numFmtId="0" fontId="0" fillId="0" borderId="0"/>
    <xf numFmtId="44" fontId="16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2" borderId="8" applyNumberFormat="0" applyFont="0" applyAlignment="0" applyProtection="0">
      <alignment vertical="center"/>
    </xf>
    <xf numFmtId="0" fontId="16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32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0" fillId="0" borderId="0"/>
    <xf numFmtId="0" fontId="35" fillId="11" borderId="5" applyNumberFormat="0" applyAlignment="0" applyProtection="0">
      <alignment vertical="center"/>
    </xf>
    <xf numFmtId="0" fontId="36" fillId="22" borderId="12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/>
    <xf numFmtId="0" fontId="30" fillId="17" borderId="0" applyNumberFormat="0" applyBorder="0" applyAlignment="0" applyProtection="0">
      <alignment vertical="center"/>
    </xf>
    <xf numFmtId="0" fontId="0" fillId="0" borderId="0"/>
    <xf numFmtId="0" fontId="34" fillId="21" borderId="0" applyNumberFormat="0" applyBorder="0" applyAlignment="0" applyProtection="0">
      <alignment vertical="center"/>
    </xf>
    <xf numFmtId="0" fontId="0" fillId="0" borderId="0"/>
    <xf numFmtId="0" fontId="22" fillId="24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0" borderId="0"/>
    <xf numFmtId="0" fontId="22" fillId="14" borderId="0" applyNumberFormat="0" applyBorder="0" applyAlignment="0" applyProtection="0">
      <alignment vertical="center"/>
    </xf>
    <xf numFmtId="0" fontId="0" fillId="0" borderId="0"/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61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176" fontId="0" fillId="0" borderId="0" xfId="0" applyNumberFormat="1" applyFont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4" fillId="0" borderId="2" xfId="172" applyFont="1" applyBorder="1" applyAlignment="1">
      <alignment horizontal="center" vertical="center" wrapText="1"/>
    </xf>
    <xf numFmtId="0" fontId="4" fillId="0" borderId="3" xfId="17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2" xfId="172" applyFont="1" applyBorder="1" applyAlignment="1">
      <alignment horizontal="center" vertical="center" wrapText="1"/>
    </xf>
    <xf numFmtId="0" fontId="11" fillId="0" borderId="3" xfId="172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76" fontId="11" fillId="0" borderId="2" xfId="172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172" applyFont="1" applyBorder="1" applyAlignment="1">
      <alignment horizontal="center" vertical="center" wrapText="1"/>
    </xf>
    <xf numFmtId="0" fontId="13" fillId="0" borderId="2" xfId="17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left" wrapText="1"/>
    </xf>
    <xf numFmtId="176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6" fontId="4" fillId="0" borderId="2" xfId="172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76" fontId="13" fillId="0" borderId="2" xfId="17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</cellXfs>
  <cellStyles count="176">
    <cellStyle name="常规" xfId="0" builtinId="0"/>
    <cellStyle name="货币[0]" xfId="1" builtinId="7"/>
    <cellStyle name="常规 2 2 3 9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常规 2 2 16" xfId="20"/>
    <cellStyle name="标题" xfId="21" builtinId="15"/>
    <cellStyle name="常规 12" xfId="22"/>
    <cellStyle name="解释性文本" xfId="23" builtinId="53"/>
    <cellStyle name="常规 2 3 11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常规 2 2 17" xfId="31"/>
    <cellStyle name="计算" xfId="32" builtinId="22"/>
    <cellStyle name="检查单元格" xfId="33" builtinId="23"/>
    <cellStyle name="强调文字颜色 2" xfId="34" builtinId="33"/>
    <cellStyle name="常规 2 2 2 5" xfId="35"/>
    <cellStyle name="20% - 强调文字颜色 6" xfId="36" builtinId="50"/>
    <cellStyle name="链接单元格" xfId="37" builtinId="24"/>
    <cellStyle name="汇总" xfId="38" builtinId="25"/>
    <cellStyle name="常规 2 2 18" xfId="39"/>
    <cellStyle name="好" xfId="40" builtinId="26"/>
    <cellStyle name="常规 2 2 12" xfId="41"/>
    <cellStyle name="适中" xfId="42" builtinId="28"/>
    <cellStyle name="常规 2 3 2 13" xfId="43"/>
    <cellStyle name="强调文字颜色 1" xfId="44" builtinId="29"/>
    <cellStyle name="常规 2 2 2 4" xfId="45"/>
    <cellStyle name="20% - 强调文字颜色 5" xfId="46" builtinId="46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常规 2 2 2 6" xfId="52"/>
    <cellStyle name="强调文字颜色 4" xfId="53" builtinId="41"/>
    <cellStyle name="常规 2 2 2 7" xfId="54"/>
    <cellStyle name="20% - 强调文字颜色 4" xfId="55" builtinId="42"/>
    <cellStyle name="40% - 强调文字颜色 4" xfId="56" builtinId="43"/>
    <cellStyle name="强调文字颜色 5" xfId="57" builtinId="45"/>
    <cellStyle name="常规 2 2 2 8" xfId="58"/>
    <cellStyle name="常规 2 2" xfId="59"/>
    <cellStyle name="40% - 强调文字颜色 5" xfId="60" builtinId="47"/>
    <cellStyle name="60% - 强调文字颜色 5" xfId="61" builtinId="48"/>
    <cellStyle name="常规 2 2 2 9" xfId="62"/>
    <cellStyle name="强调文字颜色 6" xfId="63" builtinId="49"/>
    <cellStyle name="40% - 强调文字颜色 6" xfId="64" builtinId="51"/>
    <cellStyle name="60% - 强调文字颜色 6" xfId="65" builtinId="52"/>
    <cellStyle name="常规 10" xfId="66"/>
    <cellStyle name="常规 11" xfId="67"/>
    <cellStyle name="常规 2 2 20" xfId="68"/>
    <cellStyle name="常规 2 2 15" xfId="69"/>
    <cellStyle name="常规 19" xfId="70"/>
    <cellStyle name="常规 2" xfId="71"/>
    <cellStyle name="常规 2 2 10" xfId="72"/>
    <cellStyle name="常规 2 2 11" xfId="73"/>
    <cellStyle name="常规 2 2 13" xfId="74"/>
    <cellStyle name="常规 2 2 14" xfId="75"/>
    <cellStyle name="常规 2 2 19" xfId="76"/>
    <cellStyle name="常规 2 2 2" xfId="77"/>
    <cellStyle name="常规 2 2 2 10" xfId="78"/>
    <cellStyle name="常规 2 2 2 11" xfId="79"/>
    <cellStyle name="常规 2 2 2 12" xfId="80"/>
    <cellStyle name="常规 2 2 2 13" xfId="81"/>
    <cellStyle name="常规 2 2 2 14" xfId="82"/>
    <cellStyle name="常规 2 2 2 15" xfId="83"/>
    <cellStyle name="常规 2 2 2 16" xfId="84"/>
    <cellStyle name="常规 2 2 2 17" xfId="85"/>
    <cellStyle name="常规 2 2 2 18" xfId="86"/>
    <cellStyle name="常规 2 2 2 19" xfId="87"/>
    <cellStyle name="常规 2 2 2 2" xfId="88"/>
    <cellStyle name="常规 2 2 2 3" xfId="89"/>
    <cellStyle name="常规 2 2 3" xfId="90"/>
    <cellStyle name="常规 2 2 3 10" xfId="91"/>
    <cellStyle name="常规 2 2 3 11" xfId="92"/>
    <cellStyle name="常规 2 2 3 12" xfId="93"/>
    <cellStyle name="常规 2 2 3 13" xfId="94"/>
    <cellStyle name="常规 2 2 3 14" xfId="95"/>
    <cellStyle name="常规 2 2 3 15" xfId="96"/>
    <cellStyle name="常规 2 2 3 16" xfId="97"/>
    <cellStyle name="常规 2 2 3 17" xfId="98"/>
    <cellStyle name="常规 2 2 3 18" xfId="99"/>
    <cellStyle name="常规 2 2 3 19" xfId="100"/>
    <cellStyle name="常规 2 2 3 2" xfId="101"/>
    <cellStyle name="常规 2 2 3 3" xfId="102"/>
    <cellStyle name="常规 2 2 3 4" xfId="103"/>
    <cellStyle name="常规 2 2 3 5" xfId="104"/>
    <cellStyle name="常规 2 2 3 6" xfId="105"/>
    <cellStyle name="常规 2 2 3 7" xfId="106"/>
    <cellStyle name="常规 2 2 3 8" xfId="107"/>
    <cellStyle name="常规 2 2 5" xfId="108"/>
    <cellStyle name="常规 2 2 6" xfId="109"/>
    <cellStyle name="常规 2 2 7" xfId="110"/>
    <cellStyle name="常规 2 2 8" xfId="111"/>
    <cellStyle name="常规 2 2 9" xfId="112"/>
    <cellStyle name="常规 2 3" xfId="113"/>
    <cellStyle name="常规 2 3 10" xfId="114"/>
    <cellStyle name="常规 2 3 12" xfId="115"/>
    <cellStyle name="常规 2 3 13" xfId="116"/>
    <cellStyle name="常规 2 3 14" xfId="117"/>
    <cellStyle name="常规 2 3 15" xfId="118"/>
    <cellStyle name="常规 2 3 16" xfId="119"/>
    <cellStyle name="常规 2 3 17" xfId="120"/>
    <cellStyle name="常规 2 3 18" xfId="121"/>
    <cellStyle name="常规 2 3 19" xfId="122"/>
    <cellStyle name="常规 2 3 2" xfId="123"/>
    <cellStyle name="常规 2 3 2 10" xfId="124"/>
    <cellStyle name="常规 2 3 2 11" xfId="125"/>
    <cellStyle name="常规 2 3 2 12" xfId="126"/>
    <cellStyle name="常规 2 3 2 14" xfId="127"/>
    <cellStyle name="常规 2 3 2 15" xfId="128"/>
    <cellStyle name="常规 2 3 2 16" xfId="129"/>
    <cellStyle name="常规 2 3 2 17" xfId="130"/>
    <cellStyle name="常规 2 3 2 18" xfId="131"/>
    <cellStyle name="常规 2 3 2 19" xfId="132"/>
    <cellStyle name="常规 2 3 2 2" xfId="133"/>
    <cellStyle name="常规 2 3 2 3" xfId="134"/>
    <cellStyle name="常规 2 3 2 4" xfId="135"/>
    <cellStyle name="常规 2 3 2 5" xfId="136"/>
    <cellStyle name="常规 2 3 2 6" xfId="137"/>
    <cellStyle name="常规 2 3 2 7" xfId="138"/>
    <cellStyle name="常规 2 3 2 8" xfId="139"/>
    <cellStyle name="常规 2 3 2 9" xfId="140"/>
    <cellStyle name="常规 2 3 3" xfId="141"/>
    <cellStyle name="常规 2 3 4" xfId="142"/>
    <cellStyle name="常规 2 3 5" xfId="143"/>
    <cellStyle name="常规 2 3 6" xfId="144"/>
    <cellStyle name="常规 2 3 7" xfId="145"/>
    <cellStyle name="常规 2 3 8" xfId="146"/>
    <cellStyle name="常规 2 3 9" xfId="147"/>
    <cellStyle name="常规 2 4" xfId="148"/>
    <cellStyle name="常规 2 4 10" xfId="149"/>
    <cellStyle name="常规 2 4 11" xfId="150"/>
    <cellStyle name="常规 2 4 12" xfId="151"/>
    <cellStyle name="常规 2 4 13" xfId="152"/>
    <cellStyle name="常规 2 4 14" xfId="153"/>
    <cellStyle name="常规 2 4 2" xfId="154"/>
    <cellStyle name="常规 2 4 15" xfId="155"/>
    <cellStyle name="常规 2 4 3" xfId="156"/>
    <cellStyle name="常规 2 4 16" xfId="157"/>
    <cellStyle name="常规 2 4 4" xfId="158"/>
    <cellStyle name="常规 2 4 17" xfId="159"/>
    <cellStyle name="常规 2 4 5" xfId="160"/>
    <cellStyle name="常规 2 4 18" xfId="161"/>
    <cellStyle name="常规 2 4 6" xfId="162"/>
    <cellStyle name="常规 2 4 7" xfId="163"/>
    <cellStyle name="常规 2 4 8" xfId="164"/>
    <cellStyle name="常规 2 4 9" xfId="165"/>
    <cellStyle name="常规 3" xfId="166"/>
    <cellStyle name="常规 4 2" xfId="167"/>
    <cellStyle name="常规 4 3" xfId="168"/>
    <cellStyle name="常规 4 4" xfId="169"/>
    <cellStyle name="常规 4 5" xfId="170"/>
    <cellStyle name="常规 5" xfId="171"/>
    <cellStyle name="常规 6 2" xfId="172"/>
    <cellStyle name="常规 7" xfId="173"/>
    <cellStyle name="常规 8" xfId="174"/>
    <cellStyle name="常规 9" xfId="1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7" sqref="A7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8"/>
  <sheetViews>
    <sheetView tabSelected="1" zoomScale="125" zoomScaleNormal="125" workbookViewId="0">
      <selection activeCell="I6" sqref="I6"/>
    </sheetView>
  </sheetViews>
  <sheetFormatPr defaultColWidth="8.75" defaultRowHeight="14.25"/>
  <cols>
    <col min="1" max="1" width="5.875" style="9" customWidth="1"/>
    <col min="2" max="2" width="6.5" style="9" customWidth="1"/>
    <col min="3" max="3" width="6.5" style="10" customWidth="1"/>
    <col min="4" max="4" width="6.7" style="9" customWidth="1"/>
    <col min="5" max="5" width="17.2" style="9" customWidth="1"/>
    <col min="6" max="6" width="15.375" style="9" customWidth="1"/>
    <col min="7" max="7" width="25.3" style="11" customWidth="1"/>
    <col min="8" max="11" width="8" style="12" customWidth="1"/>
    <col min="12" max="12" width="9.8" style="12" customWidth="1"/>
    <col min="13" max="13" width="16.125" style="13" customWidth="1"/>
    <col min="14" max="14" width="12.8" style="14" customWidth="1"/>
    <col min="15" max="16384" width="8.75" style="10"/>
  </cols>
  <sheetData>
    <row r="1" ht="27.75" customHeight="1" spans="1:1">
      <c r="A1" s="15" t="s">
        <v>0</v>
      </c>
    </row>
    <row r="2" ht="30" customHeight="1" spans="1:1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="1" customFormat="1" ht="41.45" customHeight="1" spans="1:15">
      <c r="A3" s="17" t="s">
        <v>2</v>
      </c>
      <c r="B3" s="17" t="s">
        <v>3</v>
      </c>
      <c r="C3" s="18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7" t="s">
        <v>14</v>
      </c>
      <c r="N3" s="48" t="s">
        <v>15</v>
      </c>
      <c r="O3" s="49"/>
    </row>
    <row r="4" s="2" customFormat="1" ht="19.15" customHeight="1" spans="1:15">
      <c r="A4" s="17" t="s">
        <v>16</v>
      </c>
      <c r="B4" s="17"/>
      <c r="C4" s="18"/>
      <c r="D4" s="17"/>
      <c r="E4" s="17"/>
      <c r="F4" s="17"/>
      <c r="G4" s="20"/>
      <c r="H4" s="19">
        <f t="shared" ref="H4:L4" si="0">H5+H9+H13+H15</f>
        <v>3696</v>
      </c>
      <c r="I4" s="19">
        <f t="shared" si="0"/>
        <v>2889</v>
      </c>
      <c r="J4" s="19">
        <f t="shared" si="0"/>
        <v>2024</v>
      </c>
      <c r="K4" s="19">
        <f t="shared" si="0"/>
        <v>21</v>
      </c>
      <c r="L4" s="19">
        <f t="shared" si="0"/>
        <v>2000</v>
      </c>
      <c r="M4" s="17"/>
      <c r="N4" s="50"/>
      <c r="O4" s="51"/>
    </row>
    <row r="5" s="3" customFormat="1" ht="19.15" customHeight="1" spans="1:14">
      <c r="A5" s="21" t="s">
        <v>17</v>
      </c>
      <c r="B5" s="22" t="s">
        <v>18</v>
      </c>
      <c r="C5" s="23"/>
      <c r="D5" s="22"/>
      <c r="E5" s="22"/>
      <c r="F5" s="22"/>
      <c r="G5" s="24"/>
      <c r="H5" s="25">
        <f t="shared" ref="H5:J5" si="1">SUM(H6:H8)</f>
        <v>1309</v>
      </c>
      <c r="I5" s="25">
        <f t="shared" si="1"/>
        <v>1123</v>
      </c>
      <c r="J5" s="25">
        <f t="shared" si="1"/>
        <v>787</v>
      </c>
      <c r="K5" s="25">
        <v>0</v>
      </c>
      <c r="L5" s="25">
        <f>SUM(L6:L8)</f>
        <v>787</v>
      </c>
      <c r="M5" s="21"/>
      <c r="N5" s="52"/>
    </row>
    <row r="6" s="4" customFormat="1" ht="56.25" customHeight="1" spans="1:14">
      <c r="A6" s="26">
        <v>1</v>
      </c>
      <c r="B6" s="26" t="s">
        <v>18</v>
      </c>
      <c r="C6" s="27" t="s">
        <v>19</v>
      </c>
      <c r="D6" s="26" t="s">
        <v>20</v>
      </c>
      <c r="E6" s="28" t="s">
        <v>21</v>
      </c>
      <c r="F6" s="28" t="s">
        <v>22</v>
      </c>
      <c r="G6" s="29" t="s">
        <v>23</v>
      </c>
      <c r="H6" s="28">
        <v>309</v>
      </c>
      <c r="I6" s="28">
        <v>264</v>
      </c>
      <c r="J6" s="28">
        <v>185</v>
      </c>
      <c r="K6" s="28"/>
      <c r="L6" s="53">
        <f t="shared" ref="L6:L8" si="2">I6*0.7</f>
        <v>185</v>
      </c>
      <c r="M6" s="54" t="s">
        <v>24</v>
      </c>
      <c r="N6" s="55"/>
    </row>
    <row r="7" s="5" customFormat="1" ht="25.5" customHeight="1" spans="1:14">
      <c r="A7" s="26">
        <v>2</v>
      </c>
      <c r="B7" s="26" t="s">
        <v>18</v>
      </c>
      <c r="C7" s="27" t="s">
        <v>25</v>
      </c>
      <c r="D7" s="26" t="s">
        <v>26</v>
      </c>
      <c r="E7" s="28" t="s">
        <v>27</v>
      </c>
      <c r="F7" s="28" t="s">
        <v>28</v>
      </c>
      <c r="G7" s="30" t="s">
        <v>29</v>
      </c>
      <c r="H7" s="28">
        <v>597</v>
      </c>
      <c r="I7" s="28">
        <v>498</v>
      </c>
      <c r="J7" s="28">
        <v>349</v>
      </c>
      <c r="K7" s="28"/>
      <c r="L7" s="53">
        <f t="shared" si="2"/>
        <v>349</v>
      </c>
      <c r="M7" s="54" t="s">
        <v>30</v>
      </c>
      <c r="N7" s="55"/>
    </row>
    <row r="8" s="4" customFormat="1" ht="34.5" customHeight="1" spans="1:14">
      <c r="A8" s="26">
        <v>3</v>
      </c>
      <c r="B8" s="26" t="s">
        <v>18</v>
      </c>
      <c r="C8" s="27" t="s">
        <v>31</v>
      </c>
      <c r="D8" s="26" t="s">
        <v>32</v>
      </c>
      <c r="E8" s="28" t="s">
        <v>33</v>
      </c>
      <c r="F8" s="28" t="s">
        <v>34</v>
      </c>
      <c r="G8" s="29" t="s">
        <v>35</v>
      </c>
      <c r="H8" s="28">
        <v>403</v>
      </c>
      <c r="I8" s="28">
        <v>361</v>
      </c>
      <c r="J8" s="28">
        <v>253</v>
      </c>
      <c r="K8" s="28"/>
      <c r="L8" s="53">
        <f t="shared" si="2"/>
        <v>253</v>
      </c>
      <c r="M8" s="54" t="s">
        <v>36</v>
      </c>
      <c r="N8" s="55"/>
    </row>
    <row r="9" s="6" customFormat="1" ht="19.15" customHeight="1" spans="1:14">
      <c r="A9" s="21" t="s">
        <v>37</v>
      </c>
      <c r="B9" s="31" t="s">
        <v>38</v>
      </c>
      <c r="C9" s="32"/>
      <c r="D9" s="31"/>
      <c r="E9" s="21"/>
      <c r="F9" s="31"/>
      <c r="G9" s="33"/>
      <c r="H9" s="34">
        <f t="shared" ref="H9:J9" si="3">SUM(H10:H12)</f>
        <v>1183</v>
      </c>
      <c r="I9" s="34">
        <f t="shared" si="3"/>
        <v>890</v>
      </c>
      <c r="J9" s="34">
        <f t="shared" si="3"/>
        <v>623</v>
      </c>
      <c r="K9" s="34">
        <v>0</v>
      </c>
      <c r="L9" s="34">
        <f>SUM(L10:L12)</f>
        <v>623</v>
      </c>
      <c r="M9" s="21"/>
      <c r="N9" s="56"/>
    </row>
    <row r="10" s="4" customFormat="1" ht="27" customHeight="1" spans="1:14">
      <c r="A10" s="26">
        <v>4</v>
      </c>
      <c r="B10" s="26" t="s">
        <v>39</v>
      </c>
      <c r="C10" s="27" t="s">
        <v>40</v>
      </c>
      <c r="D10" s="26" t="s">
        <v>41</v>
      </c>
      <c r="E10" s="28" t="s">
        <v>42</v>
      </c>
      <c r="F10" s="28" t="s">
        <v>43</v>
      </c>
      <c r="G10" s="35" t="s">
        <v>44</v>
      </c>
      <c r="H10" s="28">
        <v>490.88</v>
      </c>
      <c r="I10" s="28">
        <v>385</v>
      </c>
      <c r="J10" s="28">
        <v>270</v>
      </c>
      <c r="K10" s="28"/>
      <c r="L10" s="53">
        <f t="shared" ref="L10:L12" si="4">I10*0.7</f>
        <v>270</v>
      </c>
      <c r="M10" s="57" t="s">
        <v>45</v>
      </c>
      <c r="N10" s="55"/>
    </row>
    <row r="11" s="4" customFormat="1" ht="27" customHeight="1" spans="1:14">
      <c r="A11" s="36">
        <v>5</v>
      </c>
      <c r="B11" s="26" t="s">
        <v>39</v>
      </c>
      <c r="C11" s="27" t="s">
        <v>46</v>
      </c>
      <c r="D11" s="37" t="s">
        <v>47</v>
      </c>
      <c r="E11" s="38" t="s">
        <v>48</v>
      </c>
      <c r="F11" s="28" t="s">
        <v>49</v>
      </c>
      <c r="G11" s="35" t="s">
        <v>50</v>
      </c>
      <c r="H11" s="38">
        <v>352.57</v>
      </c>
      <c r="I11" s="38">
        <v>256</v>
      </c>
      <c r="J11" s="28">
        <v>179</v>
      </c>
      <c r="K11" s="38"/>
      <c r="L11" s="58">
        <f t="shared" si="4"/>
        <v>179</v>
      </c>
      <c r="M11" s="54" t="s">
        <v>51</v>
      </c>
      <c r="N11" s="55"/>
    </row>
    <row r="12" s="4" customFormat="1" ht="27" customHeight="1" spans="1:14">
      <c r="A12" s="26">
        <v>6</v>
      </c>
      <c r="B12" s="26" t="s">
        <v>39</v>
      </c>
      <c r="C12" s="27" t="s">
        <v>40</v>
      </c>
      <c r="D12" s="26" t="s">
        <v>52</v>
      </c>
      <c r="E12" s="28" t="s">
        <v>53</v>
      </c>
      <c r="F12" s="28" t="s">
        <v>54</v>
      </c>
      <c r="G12" s="29" t="s">
        <v>55</v>
      </c>
      <c r="H12" s="28">
        <v>339.53</v>
      </c>
      <c r="I12" s="28">
        <v>249</v>
      </c>
      <c r="J12" s="28">
        <v>174</v>
      </c>
      <c r="K12" s="28"/>
      <c r="L12" s="53">
        <f t="shared" si="4"/>
        <v>174</v>
      </c>
      <c r="M12" s="57" t="s">
        <v>56</v>
      </c>
      <c r="N12" s="55"/>
    </row>
    <row r="13" s="6" customFormat="1" ht="19.15" customHeight="1" spans="1:14">
      <c r="A13" s="21" t="s">
        <v>57</v>
      </c>
      <c r="B13" s="21" t="s">
        <v>58</v>
      </c>
      <c r="C13" s="39"/>
      <c r="D13" s="21"/>
      <c r="E13" s="21"/>
      <c r="F13" s="21"/>
      <c r="G13" s="33"/>
      <c r="H13" s="40">
        <f t="shared" ref="H13:L13" si="5">H14</f>
        <v>299</v>
      </c>
      <c r="I13" s="40">
        <f t="shared" si="5"/>
        <v>201</v>
      </c>
      <c r="J13" s="40">
        <f t="shared" si="5"/>
        <v>141</v>
      </c>
      <c r="K13" s="40">
        <f t="shared" si="5"/>
        <v>21</v>
      </c>
      <c r="L13" s="40">
        <f t="shared" si="5"/>
        <v>120</v>
      </c>
      <c r="M13" s="21"/>
      <c r="N13" s="56"/>
    </row>
    <row r="14" s="7" customFormat="1" ht="35.25" customHeight="1" spans="1:14">
      <c r="A14" s="26">
        <v>7</v>
      </c>
      <c r="B14" s="26" t="s">
        <v>58</v>
      </c>
      <c r="C14" s="27" t="s">
        <v>59</v>
      </c>
      <c r="D14" s="26" t="s">
        <v>60</v>
      </c>
      <c r="E14" s="28" t="s">
        <v>61</v>
      </c>
      <c r="F14" s="28" t="s">
        <v>62</v>
      </c>
      <c r="G14" s="29" t="s">
        <v>63</v>
      </c>
      <c r="H14" s="28">
        <v>298.96</v>
      </c>
      <c r="I14" s="28">
        <v>201</v>
      </c>
      <c r="J14" s="28">
        <v>141</v>
      </c>
      <c r="K14" s="28">
        <v>21</v>
      </c>
      <c r="L14" s="53">
        <v>120</v>
      </c>
      <c r="M14" s="57" t="s">
        <v>64</v>
      </c>
      <c r="N14" s="55" t="s">
        <v>65</v>
      </c>
    </row>
    <row r="15" s="8" customFormat="1" ht="23.25" customHeight="1" spans="1:14">
      <c r="A15" s="41" t="s">
        <v>66</v>
      </c>
      <c r="B15" s="42" t="s">
        <v>67</v>
      </c>
      <c r="C15" s="43"/>
      <c r="D15" s="44"/>
      <c r="E15" s="45"/>
      <c r="F15" s="45"/>
      <c r="G15" s="46"/>
      <c r="H15" s="47">
        <f t="shared" ref="H15:J15" si="6">SUM(H16:H18)</f>
        <v>905</v>
      </c>
      <c r="I15" s="47">
        <f t="shared" si="6"/>
        <v>675</v>
      </c>
      <c r="J15" s="47">
        <f t="shared" si="6"/>
        <v>473</v>
      </c>
      <c r="K15" s="47">
        <v>0</v>
      </c>
      <c r="L15" s="47">
        <f>SUM(L16:L18)</f>
        <v>470</v>
      </c>
      <c r="M15" s="59"/>
      <c r="N15" s="60"/>
    </row>
    <row r="16" s="5" customFormat="1" ht="26.25" customHeight="1" spans="1:14">
      <c r="A16" s="26">
        <v>8</v>
      </c>
      <c r="B16" s="26" t="s">
        <v>68</v>
      </c>
      <c r="C16" s="27" t="s">
        <v>69</v>
      </c>
      <c r="D16" s="26" t="s">
        <v>70</v>
      </c>
      <c r="E16" s="28" t="s">
        <v>71</v>
      </c>
      <c r="F16" s="28" t="s">
        <v>28</v>
      </c>
      <c r="G16" s="35" t="s">
        <v>72</v>
      </c>
      <c r="H16" s="28">
        <v>298.42</v>
      </c>
      <c r="I16" s="28">
        <v>234</v>
      </c>
      <c r="J16" s="28">
        <v>164</v>
      </c>
      <c r="K16" s="28"/>
      <c r="L16" s="53">
        <f t="shared" ref="L16:L18" si="7">I16*0.7</f>
        <v>164</v>
      </c>
      <c r="M16" s="57" t="s">
        <v>73</v>
      </c>
      <c r="N16" s="55"/>
    </row>
    <row r="17" s="5" customFormat="1" ht="26.25" customHeight="1" spans="1:14">
      <c r="A17" s="36">
        <v>9</v>
      </c>
      <c r="B17" s="26" t="s">
        <v>68</v>
      </c>
      <c r="C17" s="27" t="s">
        <v>69</v>
      </c>
      <c r="D17" s="37" t="s">
        <v>74</v>
      </c>
      <c r="E17" s="38" t="s">
        <v>75</v>
      </c>
      <c r="F17" s="28" t="s">
        <v>76</v>
      </c>
      <c r="G17" s="35" t="s">
        <v>77</v>
      </c>
      <c r="H17" s="38">
        <v>337.04</v>
      </c>
      <c r="I17" s="38">
        <v>234</v>
      </c>
      <c r="J17" s="28">
        <v>164</v>
      </c>
      <c r="K17" s="38"/>
      <c r="L17" s="58">
        <v>161</v>
      </c>
      <c r="M17" s="54" t="s">
        <v>78</v>
      </c>
      <c r="N17" s="55" t="s">
        <v>79</v>
      </c>
    </row>
    <row r="18" s="5" customFormat="1" ht="27" customHeight="1" spans="1:14">
      <c r="A18" s="26">
        <v>10</v>
      </c>
      <c r="B18" s="26" t="s">
        <v>68</v>
      </c>
      <c r="C18" s="27" t="s">
        <v>80</v>
      </c>
      <c r="D18" s="26" t="s">
        <v>81</v>
      </c>
      <c r="E18" s="28" t="s">
        <v>82</v>
      </c>
      <c r="F18" s="28" t="s">
        <v>83</v>
      </c>
      <c r="G18" s="29" t="s">
        <v>84</v>
      </c>
      <c r="H18" s="28">
        <v>269.32</v>
      </c>
      <c r="I18" s="28">
        <v>207</v>
      </c>
      <c r="J18" s="28">
        <v>145</v>
      </c>
      <c r="K18" s="28"/>
      <c r="L18" s="53">
        <f t="shared" si="7"/>
        <v>145</v>
      </c>
      <c r="M18" s="57" t="s">
        <v>85</v>
      </c>
      <c r="N18" s="55"/>
    </row>
  </sheetData>
  <mergeCells count="6">
    <mergeCell ref="A2:N2"/>
    <mergeCell ref="A4:D4"/>
    <mergeCell ref="B5:D5"/>
    <mergeCell ref="B9:D9"/>
    <mergeCell ref="B13:D13"/>
    <mergeCell ref="B15:D15"/>
  </mergeCells>
  <printOptions horizontalCentered="1"/>
  <pageMargins left="0.393055555555556" right="0.393055555555556" top="0.786805555555556" bottom="0.786805555555556" header="0.313888888888889" footer="0.313888888888889"/>
  <pageSetup paperSize="9" scale="93" fitToHeight="0" orientation="landscape" useFirstPageNumber="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Macro1</vt:lpstr>
      <vt:lpstr>2019-2020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巫利敏</cp:lastModifiedBy>
  <dcterms:created xsi:type="dcterms:W3CDTF">1996-12-17T01:32:00Z</dcterms:created>
  <cp:lastPrinted>2020-05-29T02:50:00Z</cp:lastPrinted>
  <dcterms:modified xsi:type="dcterms:W3CDTF">2020-11-30T07:13:22Z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